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dra\project\HWP\HWP-Scoring\회차별채점자료\2504\excel_채점기준표\"/>
    </mc:Choice>
  </mc:AlternateContent>
  <xr:revisionPtr revIDLastSave="0" documentId="13_ncr:1_{F2B50109-BC09-4EE0-9EFF-771EAC64231C}" xr6:coauthVersionLast="47" xr6:coauthVersionMax="47" xr10:uidLastSave="{00000000-0000-0000-0000-000000000000}"/>
  <bookViews>
    <workbookView xWindow="5910" yWindow="3000" windowWidth="24240" windowHeight="17700" xr2:uid="{00000000-000D-0000-FFFF-FFFF00000000}"/>
  </bookViews>
  <sheets>
    <sheet name="Sheet1" sheetId="1" r:id="rId1"/>
  </sheets>
  <calcPr calcId="181029"/>
</workbook>
</file>

<file path=xl/calcChain.xml><?xml version="1.0" encoding="utf-8"?>
<calcChain xmlns="http://schemas.openxmlformats.org/spreadsheetml/2006/main">
  <c r="E55" i="1" l="1"/>
  <c r="E54" i="1"/>
  <c r="E11" i="1"/>
  <c r="E43" i="1"/>
  <c r="E47" i="1"/>
  <c r="E44" i="1"/>
  <c r="E12" i="1"/>
  <c r="E87" i="1"/>
  <c r="E86" i="1"/>
  <c r="E57" i="1"/>
  <c r="E19" i="1"/>
  <c r="E18" i="1"/>
  <c r="E10" i="1"/>
  <c r="H101" i="1" l="1"/>
  <c r="I101" i="1"/>
  <c r="I39" i="1"/>
  <c r="H39" i="1"/>
  <c r="I8" i="1"/>
  <c r="H8" i="1"/>
</calcChain>
</file>

<file path=xl/sharedStrings.xml><?xml version="1.0" encoding="utf-8"?>
<sst xmlns="http://schemas.openxmlformats.org/spreadsheetml/2006/main" count="195" uniqueCount="175">
  <si>
    <t>배점</t>
  </si>
  <si>
    <t>문제</t>
    <phoneticPr fontId="1" type="noConversion"/>
  </si>
  <si>
    <t>채점기준</t>
    <phoneticPr fontId="1" type="noConversion"/>
  </si>
  <si>
    <t>점수</t>
    <phoneticPr fontId="2" type="noConversion"/>
  </si>
  <si>
    <t>기본</t>
    <phoneticPr fontId="1" type="noConversion"/>
  </si>
  <si>
    <t>파일저장</t>
    <phoneticPr fontId="1" type="noConversion"/>
  </si>
  <si>
    <t>용지설정</t>
    <phoneticPr fontId="2" type="noConversion"/>
  </si>
  <si>
    <t>모두적용시</t>
    <phoneticPr fontId="1" type="noConversion"/>
  </si>
  <si>
    <t>기본설정</t>
    <phoneticPr fontId="1" type="noConversion"/>
  </si>
  <si>
    <t>문제1
(페이지1)</t>
    <phoneticPr fontId="1" type="noConversion"/>
  </si>
  <si>
    <t>특수문자</t>
    <phoneticPr fontId="1" type="noConversion"/>
  </si>
  <si>
    <t>머리말</t>
    <phoneticPr fontId="1" type="noConversion"/>
  </si>
  <si>
    <t>쪽번호</t>
    <phoneticPr fontId="1" type="noConversion"/>
  </si>
  <si>
    <t>합계</t>
    <phoneticPr fontId="1" type="noConversion"/>
  </si>
  <si>
    <t>문제2</t>
    <phoneticPr fontId="1" type="noConversion"/>
  </si>
  <si>
    <t>한자</t>
    <phoneticPr fontId="1" type="noConversion"/>
  </si>
  <si>
    <t>속성</t>
    <phoneticPr fontId="1" type="noConversion"/>
  </si>
  <si>
    <t>글상자</t>
    <phoneticPr fontId="1" type="noConversion"/>
  </si>
  <si>
    <t>글맵시</t>
    <phoneticPr fontId="1" type="noConversion"/>
  </si>
  <si>
    <t>③ 정렬 (가운데 정렬)</t>
    <phoneticPr fontId="1" type="noConversion"/>
  </si>
  <si>
    <t>글꼴 속성</t>
    <phoneticPr fontId="1" type="noConversion"/>
  </si>
  <si>
    <t>⑦ 글맵시모양 (육안확인)</t>
    <phoneticPr fontId="1" type="noConversion"/>
  </si>
  <si>
    <t>문단모양</t>
    <phoneticPr fontId="1" type="noConversion"/>
  </si>
  <si>
    <t>적용사항</t>
    <phoneticPr fontId="2" type="noConversion"/>
  </si>
  <si>
    <t>오타감점</t>
    <phoneticPr fontId="1" type="noConversion"/>
  </si>
  <si>
    <t>③ 진하게</t>
    <phoneticPr fontId="1" type="noConversion"/>
  </si>
  <si>
    <t>개당 1점 * 3</t>
    <phoneticPr fontId="1" type="noConversion"/>
  </si>
  <si>
    <t>⑥ 정렬 (가운데 정렬)</t>
    <phoneticPr fontId="1" type="noConversion"/>
  </si>
  <si>
    <t>그림삽입</t>
    <phoneticPr fontId="1" type="noConversion"/>
  </si>
  <si>
    <t>각주</t>
    <phoneticPr fontId="1" type="noConversion"/>
  </si>
  <si>
    <t>편집</t>
    <phoneticPr fontId="1" type="noConversion"/>
  </si>
  <si>
    <t>① 문구입력</t>
    <phoneticPr fontId="1" type="noConversion"/>
  </si>
  <si>
    <t>③ 크기 (9pt)</t>
    <phoneticPr fontId="1" type="noConversion"/>
  </si>
  <si>
    <t>다단</t>
    <phoneticPr fontId="1" type="noConversion"/>
  </si>
  <si>
    <t>① 구역나누기</t>
    <phoneticPr fontId="1" type="noConversion"/>
  </si>
  <si>
    <t>② 다단 2단</t>
    <phoneticPr fontId="1" type="noConversion"/>
  </si>
  <si>
    <t>③ 진하게</t>
    <phoneticPr fontId="1" type="noConversion"/>
  </si>
  <si>
    <t>② 크기 (10pt)</t>
    <phoneticPr fontId="1" type="noConversion"/>
  </si>
  <si>
    <t>차트</t>
    <phoneticPr fontId="1" type="noConversion"/>
  </si>
  <si>
    <t>표</t>
    <phoneticPr fontId="1" type="noConversion"/>
  </si>
  <si>
    <t>X축</t>
    <phoneticPr fontId="1" type="noConversion"/>
  </si>
  <si>
    <t>Y축</t>
    <phoneticPr fontId="1" type="noConversion"/>
  </si>
  <si>
    <t>범례</t>
    <phoneticPr fontId="1" type="noConversion"/>
  </si>
  <si>
    <t>③ 기울임</t>
    <phoneticPr fontId="1" type="noConversion"/>
  </si>
  <si>
    <t>글꼴 속성</t>
    <phoneticPr fontId="1" type="noConversion"/>
  </si>
  <si>
    <t>글꼴 속성</t>
    <phoneticPr fontId="1" type="noConversion"/>
  </si>
  <si>
    <t>글꼴 (바탕, 10pt), 양쪽정렬, 줄간격 (160%)</t>
    <phoneticPr fontId="1" type="noConversion"/>
  </si>
  <si>
    <t>⑥ 글상자 위치 (글자처럼 취급)</t>
    <phoneticPr fontId="1" type="noConversion"/>
  </si>
  <si>
    <t>모두적용시</t>
    <phoneticPr fontId="1" type="noConversion"/>
  </si>
  <si>
    <t>개당 2점 * 5</t>
    <phoneticPr fontId="1" type="noConversion"/>
  </si>
  <si>
    <t>② 크기 (9pt)</t>
    <phoneticPr fontId="1" type="noConversion"/>
  </si>
  <si>
    <t>③ 정렬 (오른쪽 정렬)</t>
    <phoneticPr fontId="1" type="noConversion"/>
  </si>
  <si>
    <t>위쪽 제목 셀</t>
    <phoneticPr fontId="1" type="noConversion"/>
  </si>
  <si>
    <t>② 크기 (9pt)</t>
    <phoneticPr fontId="1" type="noConversion"/>
  </si>
  <si>
    <t>쪽 테두리</t>
    <phoneticPr fontId="1" type="noConversion"/>
  </si>
  <si>
    <t>⑦ 글상자 정렬 (가운데 정렬)</t>
    <phoneticPr fontId="1" type="noConversion"/>
  </si>
  <si>
    <t>② 진하게</t>
    <phoneticPr fontId="1" type="noConversion"/>
  </si>
  <si>
    <t>① 진하게</t>
    <phoneticPr fontId="1" type="noConversion"/>
  </si>
  <si>
    <t>② 크기 (12pt)</t>
    <phoneticPr fontId="1" type="noConversion"/>
  </si>
  <si>
    <t>③ 정렬 (가운데 정렬)</t>
    <phoneticPr fontId="1" type="noConversion"/>
  </si>
  <si>
    <t>글자모양</t>
    <phoneticPr fontId="1" type="noConversion"/>
  </si>
  <si>
    <t>A4용지, 왼쪽/오른쪽/위쪽/아래쪽 (각20mm), 머리말/꼬리말 (10mm), 제본(0mm)</t>
    <phoneticPr fontId="1" type="noConversion"/>
  </si>
  <si>
    <t>④ 정렬 (가운데 정렬)</t>
    <phoneticPr fontId="1" type="noConversion"/>
  </si>
  <si>
    <t>③ 진하게</t>
    <phoneticPr fontId="1" type="noConversion"/>
  </si>
  <si>
    <t>② 밑줄</t>
    <phoneticPr fontId="1" type="noConversion"/>
  </si>
  <si>
    <t>⑤ 위치 (글자처럼 취급)</t>
    <phoneticPr fontId="1" type="noConversion"/>
  </si>
  <si>
    <t>② 정렬 (가운데 정렬)</t>
    <phoneticPr fontId="1" type="noConversion"/>
  </si>
  <si>
    <t>④ 크기 : 높이(20mm)</t>
    <phoneticPr fontId="1" type="noConversion"/>
  </si>
  <si>
    <t>① 글씨체 (굴림)</t>
    <phoneticPr fontId="1" type="noConversion"/>
  </si>
  <si>
    <t xml:space="preserve">     </t>
    <phoneticPr fontId="1" type="noConversion"/>
  </si>
  <si>
    <t>② 크기-높이 (12mm)</t>
    <phoneticPr fontId="1" type="noConversion"/>
  </si>
  <si>
    <t>⑨ 글씨크기 (20pt)</t>
    <phoneticPr fontId="1" type="noConversion"/>
  </si>
  <si>
    <t>⑩ 정렬 (가운데 정렬)</t>
    <phoneticPr fontId="1" type="noConversion"/>
  </si>
  <si>
    <t>④ 위치 (어울림 : 가로-쪽의 왼쪽 0.0mm)</t>
    <phoneticPr fontId="1" type="noConversion"/>
  </si>
  <si>
    <t>③ 테두리 : 이중 실선(1.00mm)</t>
    <phoneticPr fontId="1" type="noConversion"/>
  </si>
  <si>
    <t>⑤ 위치 (어울림 : 세로-쪽의 위 24mm)</t>
    <phoneticPr fontId="1" type="noConversion"/>
  </si>
  <si>
    <t>② 크기 (12pt)</t>
    <phoneticPr fontId="1" type="noConversion"/>
  </si>
  <si>
    <t>② 크기 (13pt)</t>
    <phoneticPr fontId="1" type="noConversion"/>
  </si>
  <si>
    <t>④ 글상자 모서리 (반원)</t>
    <phoneticPr fontId="1" type="noConversion"/>
  </si>
  <si>
    <t>① 글씨체 (돋움)</t>
    <phoneticPr fontId="1" type="noConversion"/>
  </si>
  <si>
    <t>③ 크기 : 너비(110mm)</t>
    <phoneticPr fontId="1" type="noConversion"/>
  </si>
  <si>
    <t>① 글씨체 (궁서)</t>
    <phoneticPr fontId="1" type="noConversion"/>
  </si>
  <si>
    <t>① 기울임</t>
    <phoneticPr fontId="1" type="noConversion"/>
  </si>
  <si>
    <t>왼쪽여백 (15pt), 내어쓰기 (12pt)</t>
    <phoneticPr fontId="1" type="noConversion"/>
  </si>
  <si>
    <t>① 글씨체 (궁서체)</t>
    <phoneticPr fontId="1" type="noConversion"/>
  </si>
  <si>
    <t>② 크기 (26pt)</t>
    <phoneticPr fontId="1" type="noConversion"/>
  </si>
  <si>
    <t>① 크기 (14pt)</t>
    <phoneticPr fontId="1" type="noConversion"/>
  </si>
  <si>
    <t>② 오른쪽 아래</t>
    <phoneticPr fontId="1" type="noConversion"/>
  </si>
  <si>
    <t>① 글꼴 (궁서)</t>
    <phoneticPr fontId="1" type="noConversion"/>
  </si>
  <si>
    <t>⑧ 글씨체 (견고딕)</t>
    <phoneticPr fontId="1" type="noConversion"/>
  </si>
  <si>
    <t>① 파일명 "그림A.jpg" 삽입</t>
    <phoneticPr fontId="1" type="noConversion"/>
  </si>
  <si>
    <t>① 글씨체 (중고딕)</t>
    <phoneticPr fontId="1" type="noConversion"/>
  </si>
  <si>
    <t>① 종류 (묶은 세로 막대형)</t>
    <phoneticPr fontId="1" type="noConversion"/>
  </si>
  <si>
    <t>① 글꼴 (돋움)</t>
  </si>
  <si>
    <t>① 글꼴 (돋움)</t>
    <phoneticPr fontId="1" type="noConversion"/>
  </si>
  <si>
    <t>② 글씨체 (중고딕)</t>
    <phoneticPr fontId="1" type="noConversion"/>
  </si>
  <si>
    <t>② 채우기 : 색상(RGB:28,61,98)</t>
    <phoneticPr fontId="1" type="noConversion"/>
  </si>
  <si>
    <t>⑤ 채우기 : 색상(RGB:202,86,167)</t>
    <phoneticPr fontId="1" type="noConversion"/>
  </si>
  <si>
    <t>① 색상(RGB:233,174,43)</t>
    <phoneticPr fontId="1" type="noConversion"/>
  </si>
  <si>
    <t>① 모양 (2줄)</t>
    <phoneticPr fontId="1" type="noConversion"/>
  </si>
  <si>
    <t>② 글씨체 (궁서체)</t>
    <phoneticPr fontId="1" type="noConversion"/>
  </si>
  <si>
    <t>④ 본문과의 간격 : 3.0mm</t>
    <phoneticPr fontId="1" type="noConversion"/>
  </si>
  <si>
    <t>줄간격</t>
    <phoneticPr fontId="1" type="noConversion"/>
  </si>
  <si>
    <t>전</t>
    <phoneticPr fontId="1" type="noConversion"/>
  </si>
  <si>
    <t>① 전환(轉換), ② 핵심(核心), ③ 확산(擴散), ④ 보안(保安), ⑤도입(導入)</t>
    <phoneticPr fontId="1" type="noConversion"/>
  </si>
  <si>
    <t>③ 면색 : 색상(RGB:255,132,58)</t>
    <phoneticPr fontId="1" type="noConversion"/>
  </si>
  <si>
    <t>① 글씨체 : 맑은 고딕</t>
    <phoneticPr fontId="1" type="noConversion"/>
  </si>
  <si>
    <t>파일명 (수검번호.hwpx)</t>
    <phoneticPr fontId="1" type="noConversion"/>
  </si>
  <si>
    <r>
      <t>*파일명 오류시, 작성된 답안은 정상채점 (파일저장-채점기준란에 "</t>
    </r>
    <r>
      <rPr>
        <b/>
        <sz val="8"/>
        <color rgb="FFFF0000"/>
        <rFont val="함초롬돋움"/>
        <family val="3"/>
        <charset val="129"/>
      </rPr>
      <t>파일명 오류</t>
    </r>
    <r>
      <rPr>
        <b/>
        <sz val="8"/>
        <color rgb="FF0000FF"/>
        <rFont val="함초롬돋움"/>
        <family val="3"/>
        <charset val="129"/>
      </rPr>
      <t>" 기재요망)
* 1번 문제는 1페이지, 2번 문제는 2페이지에 작성하지 않은 답안은 채점 제외대상</t>
    </r>
  </si>
  <si>
    <t>2504회 디지털정보활용능력 워드프로세서 분야 채점기준표(A형)</t>
    <phoneticPr fontId="1" type="noConversion"/>
  </si>
  <si>
    <t>문구 (클라우드컴퓨팅컨퍼런스)</t>
    <phoneticPr fontId="1" type="noConversion"/>
  </si>
  <si>
    <t>문구 (글로벌 클라우드 컴퓨팅 컨퍼런스)</t>
    <phoneticPr fontId="1" type="noConversion"/>
  </si>
  <si>
    <t>① ●, ② ●, ③ ※</t>
    <phoneticPr fontId="1" type="noConversion"/>
  </si>
  <si>
    <t>문구 (홈페이지(http://www.ihd.or.kr) 참조)</t>
    <phoneticPr fontId="1" type="noConversion"/>
  </si>
  <si>
    <t>문구 (※ 기타… 이하 문단)</t>
  </si>
  <si>
    <t>문구 (2025. 04. 26.)</t>
    <phoneticPr fontId="1" type="noConversion"/>
  </si>
  <si>
    <t>문구 (글로벌멀티클라우드협의회)</t>
    <phoneticPr fontId="1" type="noConversion"/>
  </si>
  <si>
    <t>문구 (DIAT)</t>
    <phoneticPr fontId="1" type="noConversion"/>
  </si>
  <si>
    <t>① 쪽 번호 매기기 (A,B,C 순으로)</t>
    <phoneticPr fontId="1" type="noConversion"/>
  </si>
  <si>
    <t>문구 (클라우드 컴퓨팅)</t>
    <phoneticPr fontId="1" type="noConversion"/>
  </si>
  <si>
    <t>문구① (1. 주목하는 최신 트렌드)</t>
    <phoneticPr fontId="1" type="noConversion"/>
  </si>
  <si>
    <t>문구② (2. 기술의 경제적 가치)</t>
    <phoneticPr fontId="1" type="noConversion"/>
  </si>
  <si>
    <t>제목 문구 (클라우드 보안 투자)</t>
    <phoneticPr fontId="1" type="noConversion"/>
  </si>
  <si>
    <r>
      <t>문단</t>
    </r>
    <r>
      <rPr>
        <b/>
        <sz val="8"/>
        <color rgb="FF0000FF"/>
        <rFont val="함초롬돋움"/>
        <family val="3"/>
        <charset val="129"/>
      </rPr>
      <t xml:space="preserve"> 첫 글자</t>
    </r>
    <r>
      <rPr>
        <b/>
        <sz val="8"/>
        <color theme="1"/>
        <rFont val="함초롬돋움"/>
        <family val="3"/>
        <charset val="129"/>
      </rPr>
      <t xml:space="preserve"> 장식</t>
    </r>
    <phoneticPr fontId="1" type="noConversion"/>
  </si>
  <si>
    <r>
      <t>① 크기-너비 (</t>
    </r>
    <r>
      <rPr>
        <sz val="8"/>
        <color rgb="FF0000FF"/>
        <rFont val="함초롬돋움"/>
        <family val="3"/>
        <charset val="129"/>
      </rPr>
      <t>60mm</t>
    </r>
    <r>
      <rPr>
        <sz val="8"/>
        <color indexed="8"/>
        <rFont val="함초롬돋움"/>
        <family val="3"/>
        <charset val="129"/>
      </rPr>
      <t>)</t>
    </r>
    <phoneticPr fontId="1" type="noConversion"/>
  </si>
  <si>
    <r>
      <t xml:space="preserve">문구 (클라우드)
</t>
    </r>
    <r>
      <rPr>
        <sz val="8"/>
        <color rgb="FF0000FF"/>
        <rFont val="함초롬돋움"/>
        <family val="3"/>
        <charset val="129"/>
      </rPr>
      <t>[인터넷을 통해 액세스할 수 있는 가상화된 서버에서 실행되는 프로그램과 데이터베이스를 제공하는 환경]</t>
    </r>
    <phoneticPr fontId="1" type="noConversion"/>
  </si>
  <si>
    <t>문구 (…유출과 데이터 사이버…)</t>
    <phoneticPr fontId="1" type="noConversion"/>
  </si>
  <si>
    <t>"유출과"  / "데이터" 순서바꿈</t>
    <phoneticPr fontId="1" type="noConversion"/>
  </si>
  <si>
    <r>
      <t>제목 문구 (클라우드 보안</t>
    </r>
    <r>
      <rPr>
        <sz val="8"/>
        <color rgb="FF0000FF"/>
        <rFont val="함초롬돋움"/>
        <family val="3"/>
        <charset val="129"/>
      </rPr>
      <t>(단위: 백만 달러)</t>
    </r>
    <r>
      <rPr>
        <sz val="8"/>
        <rFont val="함초롬돋움"/>
        <family val="3"/>
        <charset val="129"/>
      </rPr>
      <t>)</t>
    </r>
    <phoneticPr fontId="1" type="noConversion"/>
  </si>
  <si>
    <t>오타 1개 -1점</t>
    <phoneticPr fontId="1" type="noConversion"/>
  </si>
  <si>
    <t>문구 (● 참여안내 ●)</t>
    <phoneticPr fontId="1" type="noConversion"/>
  </si>
  <si>
    <t>문제2 쪽 테두리(이중 실선, 머리말 포함) 설정</t>
    <phoneticPr fontId="1" type="noConversion"/>
  </si>
  <si>
    <t>영단어</t>
    <phoneticPr fontId="2" type="noConversion"/>
  </si>
  <si>
    <t>영단어 미입력, 대소문자/오타 시 전체 감점</t>
    <phoneticPr fontId="2" type="noConversion"/>
  </si>
  <si>
    <t>오타감점은 진행X</t>
    <phoneticPr fontId="2" type="noConversion"/>
  </si>
  <si>
    <t>Digital</t>
    <phoneticPr fontId="2" type="noConversion"/>
  </si>
  <si>
    <t>제목 셀 아래선</t>
  </si>
  <si>
    <t>① 이중실선</t>
    <phoneticPr fontId="2" type="noConversion"/>
  </si>
  <si>
    <t>② 0.5mm</t>
    <phoneticPr fontId="2" type="noConversion"/>
  </si>
  <si>
    <t>합계</t>
    <phoneticPr fontId="2" type="noConversion"/>
  </si>
  <si>
    <t>모두적용시</t>
  </si>
  <si>
    <t>② 값 축 주 눈금선</t>
    <phoneticPr fontId="2" type="noConversion"/>
  </si>
  <si>
    <t>문제와 동일하게</t>
    <phoneticPr fontId="2" type="noConversion"/>
  </si>
  <si>
    <t>③ 크기-너비 (80mm)</t>
    <phoneticPr fontId="2" type="noConversion"/>
  </si>
  <si>
    <t>④ 크기-높이 (90mm)</t>
    <phoneticPr fontId="2" type="noConversion"/>
  </si>
  <si>
    <t>⑤ 차트 데이터(표에서 블록계산식을 제외한 나머지 값만 이용)</t>
    <phoneticPr fontId="2" type="noConversion"/>
  </si>
  <si>
    <t xml:space="preserve">옳게 반영했을 시 </t>
    <phoneticPr fontId="2" type="noConversion"/>
  </si>
  <si>
    <t>④ 각주 번호 모양</t>
    <phoneticPr fontId="2" type="noConversion"/>
  </si>
  <si>
    <t>블록 계산식</t>
    <phoneticPr fontId="2" type="noConversion"/>
  </si>
  <si>
    <t>"은" → "이" 글자바꿈</t>
    <phoneticPr fontId="1" type="noConversion"/>
  </si>
  <si>
    <t>문구 (…보안(保安) 솔루션은 발전하면서…)</t>
    <phoneticPr fontId="1" type="noConversion"/>
  </si>
  <si>
    <t>문제 1 줄간격 200% 설정</t>
    <phoneticPr fontId="1" type="noConversion"/>
  </si>
  <si>
    <t>② 크기-너비 (80mm)</t>
    <phoneticPr fontId="1" type="noConversion"/>
  </si>
  <si>
    <t>제목문구 오타는
오탈자 감점 반영</t>
  </si>
  <si>
    <t>맑은 고딕</t>
    <phoneticPr fontId="1" type="noConversion"/>
  </si>
  <si>
    <t>궁서</t>
    <phoneticPr fontId="2" type="noConversion"/>
  </si>
  <si>
    <t>Center</t>
    <phoneticPr fontId="2" type="noConversion"/>
  </si>
  <si>
    <t>맑은 고딕</t>
    <phoneticPr fontId="2" type="noConversion"/>
  </si>
  <si>
    <t>BOLD</t>
    <phoneticPr fontId="2" type="noConversion"/>
  </si>
  <si>
    <t>UNDERLINE</t>
    <phoneticPr fontId="2" type="noConversion"/>
  </si>
  <si>
    <t>궁서체</t>
    <phoneticPr fontId="2" type="noConversion"/>
  </si>
  <si>
    <t>3000 -2400</t>
    <phoneticPr fontId="2" type="noConversion"/>
  </si>
  <si>
    <t>Center</t>
  </si>
  <si>
    <t>center</t>
    <phoneticPr fontId="2" type="noConversion"/>
  </si>
  <si>
    <t>굴림</t>
    <phoneticPr fontId="2" type="noConversion"/>
  </si>
  <si>
    <t>Right</t>
    <phoneticPr fontId="2" type="noConversion"/>
  </si>
  <si>
    <t>DoubleSlim</t>
    <phoneticPr fontId="2" type="noConversion"/>
  </si>
  <si>
    <t>한양견고딕</t>
    <phoneticPr fontId="2" type="noConversion"/>
  </si>
  <si>
    <t>한양중고딕</t>
    <phoneticPr fontId="2" type="noConversion"/>
  </si>
  <si>
    <t>SUM</t>
    <phoneticPr fontId="2" type="noConversion"/>
  </si>
  <si>
    <t>ITALIC</t>
    <phoneticPr fontId="2" type="noConversion"/>
  </si>
  <si>
    <t>LatinCapital</t>
  </si>
  <si>
    <t>BottomRight</t>
    <phoneticPr fontId="2" type="noConversion"/>
  </si>
  <si>
    <t>Ideograph</t>
  </si>
  <si>
    <r>
      <t xml:space="preserve">③ 크기-높이 </t>
    </r>
    <r>
      <rPr>
        <strike/>
        <sz val="8"/>
        <color theme="1"/>
        <rFont val="함초롬돋움"/>
        <family val="3"/>
        <charset val="129"/>
      </rPr>
      <t>(40mm)</t>
    </r>
    <r>
      <rPr>
        <b/>
        <sz val="11"/>
        <color rgb="FFFF0000"/>
        <rFont val="함초롬돋움"/>
        <family val="3"/>
        <charset val="129"/>
      </rPr>
      <t>(45mm)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</si>
</sst>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1"/>
      <color theme="1"/>
      <name val="함초롬돋움"/>
      <family val="3"/>
      <charset val="129"/>
    </font>
    <font>
      <b/>
      <sz val="8"/>
      <color rgb="FF0000FF"/>
      <name val="함초롬돋움"/>
      <family val="3"/>
      <charset val="129"/>
    </font>
    <font>
      <b/>
      <sz val="8"/>
      <color rgb="FFFF0000"/>
      <name val="함초롬돋움"/>
      <family val="3"/>
      <charset val="129"/>
    </font>
    <font>
      <b/>
      <sz val="8"/>
      <color theme="1"/>
      <name val="함초롬돋움"/>
      <family val="3"/>
      <charset val="129"/>
    </font>
    <font>
      <b/>
      <sz val="8"/>
      <color indexed="8"/>
      <name val="함초롬돋움"/>
      <family val="3"/>
      <charset val="129"/>
    </font>
    <font>
      <sz val="8"/>
      <color indexed="8"/>
      <name val="함초롬돋움"/>
      <family val="3"/>
      <charset val="129"/>
    </font>
    <font>
      <sz val="7"/>
      <color rgb="FFFF0000"/>
      <name val="함초롬돋움"/>
      <family val="3"/>
      <charset val="129"/>
    </font>
    <font>
      <sz val="8"/>
      <name val="함초롬돋움"/>
      <family val="3"/>
      <charset val="129"/>
    </font>
    <font>
      <b/>
      <sz val="6"/>
      <color rgb="FFFF0000"/>
      <name val="함초롬돋움"/>
      <family val="3"/>
      <charset val="129"/>
    </font>
    <font>
      <sz val="8"/>
      <color theme="1"/>
      <name val="함초롬돋움"/>
      <family val="3"/>
      <charset val="129"/>
    </font>
    <font>
      <sz val="8"/>
      <color rgb="FF0000FF"/>
      <name val="함초롬돋움"/>
      <family val="3"/>
      <charset val="129"/>
    </font>
    <font>
      <b/>
      <sz val="16"/>
      <color rgb="FF000000"/>
      <name val="HY헤드라인M"/>
      <family val="1"/>
      <charset val="129"/>
    </font>
    <font>
      <sz val="8"/>
      <color rgb="FF000000"/>
      <name val="함초롬돋움"/>
      <family val="3"/>
      <charset val="129"/>
    </font>
    <font>
      <sz val="8"/>
      <color rgb="FFFF0000"/>
      <name val="함초롬돋움"/>
      <family val="3"/>
      <charset val="129"/>
    </font>
    <font>
      <b/>
      <sz val="8"/>
      <color rgb="FF000000"/>
      <name val="함초롬돋움"/>
      <family val="3"/>
      <charset val="129"/>
    </font>
    <font>
      <b/>
      <sz val="10"/>
      <color rgb="FFFF0000"/>
      <name val="함초롬돋움"/>
      <family val="3"/>
      <charset val="129"/>
    </font>
    <font>
      <sz val="12"/>
      <name val="Source Code Pro"/>
      <family val="3"/>
    </font>
    <font>
      <sz val="11"/>
      <color rgb="FF000000"/>
      <name val="함초롬돋움"/>
      <family val="3"/>
      <charset val="129"/>
    </font>
    <font>
      <b/>
      <sz val="11"/>
      <color rgb="FFFF0000"/>
      <name val="함초롬돋움"/>
      <family val="3"/>
      <charset val="129"/>
    </font>
    <font>
      <strike/>
      <sz val="8"/>
      <color theme="1"/>
      <name val="함초롬돋움"/>
      <family val="3"/>
      <charset val="129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7">
    <xf numFmtId="0" fontId="0" fillId="0" borderId="0" xfId="0">
      <alignment vertical="center"/>
    </xf>
    <xf numFmtId="0" fontId="3" fillId="0" borderId="0" xfId="0" applyFont="1">
      <alignment vertical="center"/>
    </xf>
    <xf numFmtId="0" fontId="6" fillId="4" borderId="14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justify" vertical="center" wrapText="1"/>
    </xf>
    <xf numFmtId="0" fontId="11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26" xfId="0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8" fillId="0" borderId="24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/>
    </xf>
    <xf numFmtId="0" fontId="10" fillId="0" borderId="11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2" fillId="0" borderId="5" xfId="0" applyFont="1" applyBorder="1" applyAlignment="1">
      <alignment horizontal="justify" vertical="center" wrapText="1"/>
    </xf>
    <xf numFmtId="0" fontId="10" fillId="0" borderId="5" xfId="0" applyFont="1" applyBorder="1">
      <alignment vertical="center"/>
    </xf>
    <xf numFmtId="0" fontId="15" fillId="0" borderId="5" xfId="0" applyFont="1" applyBorder="1" applyAlignment="1">
      <alignment horizontal="justify" vertical="center" wrapText="1"/>
    </xf>
    <xf numFmtId="0" fontId="17" fillId="0" borderId="24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5" xfId="0" applyFont="1" applyBorder="1" applyAlignment="1">
      <alignment vertical="center" wrapText="1"/>
    </xf>
    <xf numFmtId="0" fontId="16" fillId="0" borderId="24" xfId="0" applyFont="1" applyBorder="1" applyAlignment="1">
      <alignment horizontal="left" vertical="center" wrapText="1"/>
    </xf>
    <xf numFmtId="0" fontId="15" fillId="0" borderId="11" xfId="0" applyFont="1" applyBorder="1" applyAlignment="1">
      <alignment vertical="center" wrapText="1"/>
    </xf>
    <xf numFmtId="0" fontId="15" fillId="0" borderId="5" xfId="0" applyFont="1" applyBorder="1" applyAlignment="1">
      <alignment horizontal="left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/>
    </xf>
    <xf numFmtId="0" fontId="17" fillId="6" borderId="5" xfId="0" applyFont="1" applyFill="1" applyBorder="1" applyAlignment="1">
      <alignment horizontal="center" vertical="center" wrapText="1"/>
    </xf>
    <xf numFmtId="0" fontId="16" fillId="0" borderId="5" xfId="0" applyFont="1" applyBorder="1" applyAlignment="1">
      <alignment horizontal="left" vertical="center" wrapText="1"/>
    </xf>
    <xf numFmtId="0" fontId="18" fillId="2" borderId="16" xfId="0" applyFont="1" applyFill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17" fillId="6" borderId="16" xfId="0" applyFont="1" applyFill="1" applyBorder="1" applyAlignment="1">
      <alignment horizontal="right" vertical="center" wrapText="1"/>
    </xf>
    <xf numFmtId="0" fontId="15" fillId="7" borderId="11" xfId="0" applyFont="1" applyFill="1" applyBorder="1" applyAlignment="1">
      <alignment horizontal="right" vertical="center" wrapText="1"/>
    </xf>
    <xf numFmtId="0" fontId="15" fillId="0" borderId="11" xfId="0" applyFont="1" applyBorder="1" applyAlignment="1">
      <alignment horizontal="right" vertical="center" wrapText="1"/>
    </xf>
    <xf numFmtId="0" fontId="16" fillId="7" borderId="11" xfId="0" applyFont="1" applyFill="1" applyBorder="1" applyAlignment="1">
      <alignment horizontal="right" vertical="center" wrapText="1"/>
    </xf>
    <xf numFmtId="0" fontId="10" fillId="0" borderId="5" xfId="0" applyFont="1" applyBorder="1" applyAlignment="1">
      <alignment horizontal="right" vertical="center" wrapText="1"/>
    </xf>
    <xf numFmtId="0" fontId="19" fillId="0" borderId="0" xfId="0" applyFont="1">
      <alignment vertical="center"/>
    </xf>
    <xf numFmtId="1" fontId="10" fillId="0" borderId="5" xfId="0" applyNumberFormat="1" applyFont="1" applyBorder="1" applyAlignment="1">
      <alignment horizontal="right" vertical="center" wrapText="1"/>
    </xf>
    <xf numFmtId="0" fontId="10" fillId="7" borderId="5" xfId="0" applyFont="1" applyFill="1" applyBorder="1" applyAlignment="1">
      <alignment horizontal="right" vertical="center" wrapText="1"/>
    </xf>
    <xf numFmtId="0" fontId="10" fillId="0" borderId="11" xfId="0" applyFont="1" applyBorder="1" applyAlignment="1">
      <alignment horizontal="right" vertical="center" wrapText="1"/>
    </xf>
    <xf numFmtId="0" fontId="15" fillId="0" borderId="5" xfId="0" applyFont="1" applyBorder="1" applyAlignment="1">
      <alignment horizontal="right" vertical="center"/>
    </xf>
    <xf numFmtId="0" fontId="15" fillId="0" borderId="11" xfId="0" applyFont="1" applyBorder="1" applyAlignment="1">
      <alignment horizontal="right" vertical="center"/>
    </xf>
    <xf numFmtId="9" fontId="15" fillId="7" borderId="11" xfId="0" applyNumberFormat="1" applyFont="1" applyFill="1" applyBorder="1" applyAlignment="1">
      <alignment horizontal="right" vertical="center"/>
    </xf>
    <xf numFmtId="0" fontId="15" fillId="0" borderId="5" xfId="0" applyFont="1" applyBorder="1" applyAlignment="1">
      <alignment horizontal="right" vertical="center" wrapText="1"/>
    </xf>
    <xf numFmtId="0" fontId="15" fillId="0" borderId="26" xfId="0" applyFont="1" applyBorder="1" applyAlignment="1">
      <alignment horizontal="right" vertical="center" wrapText="1"/>
    </xf>
    <xf numFmtId="0" fontId="15" fillId="7" borderId="5" xfId="0" applyFont="1" applyFill="1" applyBorder="1" applyAlignment="1">
      <alignment horizontal="right" vertical="center" wrapText="1"/>
    </xf>
    <xf numFmtId="0" fontId="15" fillId="7" borderId="11" xfId="0" applyFont="1" applyFill="1" applyBorder="1" applyAlignment="1">
      <alignment horizontal="right" vertical="center"/>
    </xf>
    <xf numFmtId="0" fontId="20" fillId="0" borderId="0" xfId="0" applyFont="1" applyAlignment="1">
      <alignment horizontal="right" vertical="center"/>
    </xf>
    <xf numFmtId="0" fontId="8" fillId="8" borderId="24" xfId="0" applyFont="1" applyFill="1" applyBorder="1" applyAlignment="1">
      <alignment horizontal="left" vertical="center" wrapText="1"/>
    </xf>
    <xf numFmtId="0" fontId="8" fillId="8" borderId="5" xfId="0" applyFont="1" applyFill="1" applyBorder="1" applyAlignment="1">
      <alignment vertical="center" wrapText="1"/>
    </xf>
    <xf numFmtId="0" fontId="15" fillId="8" borderId="5" xfId="0" applyFont="1" applyFill="1" applyBorder="1" applyAlignment="1">
      <alignment horizontal="right" vertical="center" wrapText="1"/>
    </xf>
    <xf numFmtId="0" fontId="18" fillId="8" borderId="11" xfId="0" applyFont="1" applyFill="1" applyBorder="1" applyAlignment="1">
      <alignment horizontal="center" vertical="center" wrapText="1"/>
    </xf>
    <xf numFmtId="0" fontId="10" fillId="8" borderId="5" xfId="0" applyFont="1" applyFill="1" applyBorder="1" applyAlignment="1">
      <alignment horizontal="center" vertical="center" wrapText="1"/>
    </xf>
    <xf numFmtId="0" fontId="15" fillId="8" borderId="5" xfId="0" applyFont="1" applyFill="1" applyBorder="1" applyAlignment="1">
      <alignment horizontal="center" vertical="center" wrapText="1"/>
    </xf>
    <xf numFmtId="0" fontId="8" fillId="8" borderId="6" xfId="0" applyFont="1" applyFill="1" applyBorder="1" applyAlignment="1">
      <alignment horizontal="center" vertical="center" wrapText="1"/>
    </xf>
    <xf numFmtId="0" fontId="3" fillId="8" borderId="0" xfId="0" applyFont="1" applyFill="1">
      <alignment vertical="center"/>
    </xf>
    <xf numFmtId="0" fontId="10" fillId="0" borderId="4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right" vertical="center"/>
    </xf>
    <xf numFmtId="0" fontId="6" fillId="0" borderId="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10" fillId="0" borderId="26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 wrapText="1"/>
    </xf>
    <xf numFmtId="0" fontId="12" fillId="0" borderId="17" xfId="0" applyFont="1" applyBorder="1" applyAlignment="1">
      <alignment horizontal="left" vertical="center" wrapText="1"/>
    </xf>
    <xf numFmtId="0" fontId="12" fillId="0" borderId="12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left" vertical="center" wrapText="1"/>
    </xf>
    <xf numFmtId="0" fontId="16" fillId="0" borderId="12" xfId="0" applyFont="1" applyBorder="1" applyAlignment="1">
      <alignment horizontal="left" vertical="center" wrapText="1"/>
    </xf>
    <xf numFmtId="0" fontId="12" fillId="0" borderId="26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left" vertical="center" wrapText="1"/>
    </xf>
    <xf numFmtId="0" fontId="10" fillId="0" borderId="22" xfId="0" applyFont="1" applyBorder="1" applyAlignment="1">
      <alignment horizontal="left" vertical="center"/>
    </xf>
    <xf numFmtId="0" fontId="10" fillId="0" borderId="23" xfId="0" applyFont="1" applyBorder="1" applyAlignment="1">
      <alignment horizontal="left" vertical="center"/>
    </xf>
    <xf numFmtId="0" fontId="10" fillId="0" borderId="24" xfId="0" applyFont="1" applyBorder="1" applyAlignment="1">
      <alignment horizontal="left" vertical="center"/>
    </xf>
    <xf numFmtId="0" fontId="16" fillId="0" borderId="26" xfId="0" applyFont="1" applyBorder="1" applyAlignment="1">
      <alignment horizontal="left" vertical="center" wrapText="1"/>
    </xf>
    <xf numFmtId="0" fontId="16" fillId="0" borderId="11" xfId="0" applyFont="1" applyBorder="1" applyAlignment="1">
      <alignment horizontal="left" vertical="center" wrapText="1"/>
    </xf>
    <xf numFmtId="0" fontId="10" fillId="0" borderId="26" xfId="0" applyFont="1" applyBorder="1" applyAlignment="1">
      <alignment horizontal="left" vertical="center" wrapText="1"/>
    </xf>
    <xf numFmtId="0" fontId="10" fillId="0" borderId="11" xfId="0" applyFont="1" applyBorder="1" applyAlignment="1">
      <alignment horizontal="left"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left" vertical="center" wrapText="1"/>
    </xf>
    <xf numFmtId="0" fontId="10" fillId="0" borderId="17" xfId="0" applyFont="1" applyBorder="1" applyAlignment="1">
      <alignment horizontal="left" vertical="center" wrapText="1"/>
    </xf>
    <xf numFmtId="0" fontId="10" fillId="0" borderId="1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12" xfId="0" applyFont="1" applyBorder="1" applyAlignment="1">
      <alignment horizontal="left" vertical="center" wrapText="1"/>
    </xf>
    <xf numFmtId="0" fontId="16" fillId="0" borderId="26" xfId="0" applyFont="1" applyBorder="1" applyAlignment="1">
      <alignment horizontal="left" vertical="center"/>
    </xf>
    <xf numFmtId="0" fontId="16" fillId="0" borderId="11" xfId="0" applyFont="1" applyBorder="1" applyAlignment="1">
      <alignment horizontal="left" vertical="center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9" fontId="16" fillId="0" borderId="26" xfId="0" applyNumberFormat="1" applyFont="1" applyBorder="1" applyAlignment="1">
      <alignment horizontal="left" vertical="center"/>
    </xf>
    <xf numFmtId="9" fontId="16" fillId="0" borderId="11" xfId="0" applyNumberFormat="1" applyFont="1" applyBorder="1" applyAlignment="1">
      <alignment horizontal="left" vertical="center"/>
    </xf>
    <xf numFmtId="0" fontId="15" fillId="0" borderId="26" xfId="0" applyFont="1" applyBorder="1" applyAlignment="1">
      <alignment horizontal="left" vertical="center" wrapText="1"/>
    </xf>
    <xf numFmtId="0" fontId="15" fillId="0" borderId="11" xfId="0" applyFont="1" applyBorder="1" applyAlignment="1">
      <alignment horizontal="left" vertical="center" wrapText="1"/>
    </xf>
  </cellXfs>
  <cellStyles count="1">
    <cellStyle name="표준" xfId="0" builtinId="0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M102"/>
  <sheetViews>
    <sheetView tabSelected="1" topLeftCell="A28" zoomScaleNormal="100" workbookViewId="0">
      <selection activeCell="C56" sqref="C56:D56"/>
    </sheetView>
  </sheetViews>
  <sheetFormatPr defaultRowHeight="15.75" x14ac:dyDescent="0.3"/>
  <cols>
    <col min="1" max="1" width="10.625" style="18" customWidth="1"/>
    <col min="2" max="2" width="13.625" style="1" customWidth="1"/>
    <col min="3" max="3" width="69.5" style="1" customWidth="1"/>
    <col min="4" max="4" width="29.5" style="1" bestFit="1" customWidth="1"/>
    <col min="5" max="5" width="11.875" style="65" bestFit="1" customWidth="1"/>
    <col min="6" max="6" width="3.25" style="48" bestFit="1" customWidth="1"/>
    <col min="7" max="7" width="12.625" style="19" bestFit="1" customWidth="1"/>
    <col min="8" max="8" width="6.375" style="1" customWidth="1"/>
    <col min="9" max="9" width="6.25" style="1" customWidth="1"/>
    <col min="10" max="16384" width="9" style="1"/>
  </cols>
  <sheetData>
    <row r="1" spans="1:13" ht="30" customHeight="1" x14ac:dyDescent="0.3">
      <c r="A1" s="80" t="s">
        <v>109</v>
      </c>
      <c r="B1" s="80"/>
      <c r="C1" s="80"/>
      <c r="D1" s="80"/>
      <c r="E1" s="80"/>
      <c r="F1" s="80"/>
      <c r="G1" s="80"/>
      <c r="H1" s="80"/>
      <c r="I1" s="80"/>
    </row>
    <row r="2" spans="1:13" ht="36" customHeight="1" thickBot="1" x14ac:dyDescent="0.35">
      <c r="A2" s="81" t="s">
        <v>108</v>
      </c>
      <c r="B2" s="82"/>
      <c r="C2" s="82"/>
      <c r="D2" s="82"/>
      <c r="E2" s="82"/>
      <c r="F2" s="82"/>
      <c r="G2" s="82"/>
      <c r="H2" s="82"/>
      <c r="I2" s="82"/>
    </row>
    <row r="3" spans="1:13" ht="20.100000000000001" customHeight="1" x14ac:dyDescent="0.3">
      <c r="A3" s="2" t="s">
        <v>1</v>
      </c>
      <c r="B3" s="116" t="s">
        <v>23</v>
      </c>
      <c r="C3" s="117"/>
      <c r="D3" s="118"/>
      <c r="E3" s="49"/>
      <c r="F3" s="45"/>
      <c r="G3" s="3" t="s">
        <v>2</v>
      </c>
      <c r="H3" s="3" t="s">
        <v>0</v>
      </c>
      <c r="I3" s="4" t="s">
        <v>3</v>
      </c>
    </row>
    <row r="4" spans="1:13" ht="20.100000000000001" customHeight="1" x14ac:dyDescent="0.3">
      <c r="A4" s="83" t="s">
        <v>4</v>
      </c>
      <c r="B4" s="5" t="s">
        <v>5</v>
      </c>
      <c r="C4" s="95" t="s">
        <v>107</v>
      </c>
      <c r="D4" s="96"/>
      <c r="E4" s="50"/>
      <c r="F4" s="46">
        <v>0</v>
      </c>
      <c r="G4" s="6"/>
      <c r="H4" s="7"/>
      <c r="I4" s="8"/>
    </row>
    <row r="5" spans="1:13" ht="20.100000000000001" customHeight="1" x14ac:dyDescent="0.3">
      <c r="A5" s="84"/>
      <c r="B5" s="5" t="s">
        <v>6</v>
      </c>
      <c r="C5" s="95" t="s">
        <v>61</v>
      </c>
      <c r="D5" s="96"/>
      <c r="E5" s="51"/>
      <c r="F5" s="46">
        <v>1</v>
      </c>
      <c r="G5" s="7" t="s">
        <v>7</v>
      </c>
      <c r="H5" s="7">
        <v>4</v>
      </c>
      <c r="I5" s="8"/>
    </row>
    <row r="6" spans="1:13" ht="20.100000000000001" customHeight="1" x14ac:dyDescent="0.3">
      <c r="A6" s="84"/>
      <c r="B6" s="5" t="s">
        <v>8</v>
      </c>
      <c r="C6" s="95" t="s">
        <v>46</v>
      </c>
      <c r="D6" s="96"/>
      <c r="E6" s="51"/>
      <c r="F6" s="46">
        <v>2</v>
      </c>
      <c r="G6" s="7" t="s">
        <v>7</v>
      </c>
      <c r="H6" s="7">
        <v>4</v>
      </c>
      <c r="I6" s="8"/>
    </row>
    <row r="7" spans="1:13" ht="20.100000000000001" customHeight="1" x14ac:dyDescent="0.3">
      <c r="A7" s="85"/>
      <c r="B7" s="5" t="s">
        <v>24</v>
      </c>
      <c r="C7" s="112" t="s">
        <v>129</v>
      </c>
      <c r="D7" s="113"/>
      <c r="E7" s="52"/>
      <c r="F7" s="46">
        <v>3</v>
      </c>
      <c r="G7" s="7"/>
      <c r="H7" s="7">
        <v>40</v>
      </c>
      <c r="I7" s="8"/>
      <c r="M7" s="1" t="s">
        <v>69</v>
      </c>
    </row>
    <row r="8" spans="1:13" ht="20.100000000000001" customHeight="1" x14ac:dyDescent="0.3">
      <c r="A8" s="77">
        <v>283.46499999999997</v>
      </c>
      <c r="B8" s="78"/>
      <c r="C8" s="78"/>
      <c r="D8" s="78"/>
      <c r="E8" s="78"/>
      <c r="F8" s="78"/>
      <c r="G8" s="79"/>
      <c r="H8" s="9">
        <f>SUM(H5:H7)</f>
        <v>48</v>
      </c>
      <c r="I8" s="10">
        <f>SUM(I5:I7)</f>
        <v>0</v>
      </c>
    </row>
    <row r="9" spans="1:13" ht="20.100000000000001" customHeight="1" x14ac:dyDescent="0.3">
      <c r="A9" s="102" t="s">
        <v>9</v>
      </c>
      <c r="B9" s="105" t="s">
        <v>18</v>
      </c>
      <c r="C9" s="91" t="s">
        <v>110</v>
      </c>
      <c r="D9" s="31" t="s">
        <v>106</v>
      </c>
      <c r="E9" s="53" t="s">
        <v>157</v>
      </c>
      <c r="F9" s="47">
        <v>1</v>
      </c>
      <c r="G9" s="7" t="s">
        <v>154</v>
      </c>
      <c r="H9" s="35">
        <v>1</v>
      </c>
      <c r="I9" s="11"/>
    </row>
    <row r="10" spans="1:13" ht="20.100000000000001" customHeight="1" x14ac:dyDescent="0.3">
      <c r="A10" s="103"/>
      <c r="B10" s="106"/>
      <c r="C10" s="108"/>
      <c r="D10" s="22" t="s">
        <v>96</v>
      </c>
      <c r="E10" s="54">
        <f>(TRIM(RIGHT(MID(D10, FIND("RGB:", D10) + 4, FIND(")", D10) - FIND("RGB:", D10) - 4), LEN(MID(D10, FIND("RGB:", D10) + 4, FIND(")", D10) - FIND("RGB:", D10) - 4)) - FIND(",", MID(D10, FIND("RGB:", D10) + 4, FIND(")", D10) - FIND("RGB:", D10) - 4), FIND(",", MID(D10, FIND("RGB:", D10) + 4, FIND(")", D10) - FIND("RGB:", D10) - 4)) + 1)))*256^2) + (TRIM(MID(MID(D10, FIND("RGB:", D10) + 4, FIND(")", D10) - FIND("RGB:", D10) - 4), FIND(",", MID(D10, FIND("RGB:", D10) + 4, FIND(")", D10) - FIND("RGB:", D10) - 4)) + 1, FIND(",", MID(D10, FIND("RGB:", D10) + 4, FIND(")", D10) - FIND("RGB:", D10) - 4), FIND(",", MID(D10, FIND("RGB:", D10) + 4, FIND(")", D10) - FIND("RGB:", D10) - 4)) + 1) - FIND(",", MID(D10, FIND("RGB:", D10) + 4, FIND(")", D10) - FIND("RGB:", D10) - 4)) - 1))*256) + (TRIM(LEFT(MID(D10, FIND("RGB:", D10) + 4, FIND(")", D10) - FIND("RGB:", D10) - 4), FIND(",", MID(D10, FIND("RGB:", D10) + 4, FIND(")", D10) - FIND("RGB:", D10) - 4)) - 1)))</f>
        <v>6438172</v>
      </c>
      <c r="F10" s="47">
        <v>2</v>
      </c>
      <c r="G10" s="12"/>
      <c r="H10" s="35">
        <v>2</v>
      </c>
      <c r="I10" s="11"/>
    </row>
    <row r="11" spans="1:13" ht="20.100000000000001" customHeight="1" x14ac:dyDescent="0.3">
      <c r="A11" s="103"/>
      <c r="B11" s="106"/>
      <c r="C11" s="108"/>
      <c r="D11" s="22" t="s">
        <v>80</v>
      </c>
      <c r="E11" s="55">
        <f>ROUNDDOWN($A$8*110, 0)</f>
        <v>31181</v>
      </c>
      <c r="F11" s="47">
        <v>3</v>
      </c>
      <c r="G11" s="7"/>
      <c r="H11" s="35">
        <v>2</v>
      </c>
      <c r="I11" s="11"/>
    </row>
    <row r="12" spans="1:13" ht="20.100000000000001" customHeight="1" x14ac:dyDescent="0.3">
      <c r="A12" s="103"/>
      <c r="B12" s="106"/>
      <c r="C12" s="108"/>
      <c r="D12" s="22" t="s">
        <v>67</v>
      </c>
      <c r="E12" s="55">
        <f>ROUNDDOWN($A$8*20, 0)</f>
        <v>5669</v>
      </c>
      <c r="F12" s="47">
        <v>4</v>
      </c>
      <c r="G12" s="7"/>
      <c r="H12" s="35">
        <v>2</v>
      </c>
      <c r="I12" s="11"/>
    </row>
    <row r="13" spans="1:13" ht="20.100000000000001" customHeight="1" x14ac:dyDescent="0.3">
      <c r="A13" s="103"/>
      <c r="B13" s="106"/>
      <c r="C13" s="108"/>
      <c r="D13" s="22" t="s">
        <v>65</v>
      </c>
      <c r="E13" s="53" t="b">
        <v>1</v>
      </c>
      <c r="F13" s="47">
        <v>5</v>
      </c>
      <c r="G13" s="7"/>
      <c r="H13" s="35">
        <v>2</v>
      </c>
      <c r="I13" s="11"/>
    </row>
    <row r="14" spans="1:13" ht="20.100000000000001" customHeight="1" x14ac:dyDescent="0.3">
      <c r="A14" s="103"/>
      <c r="B14" s="106"/>
      <c r="C14" s="108"/>
      <c r="D14" s="22" t="s">
        <v>27</v>
      </c>
      <c r="E14" s="53" t="s">
        <v>156</v>
      </c>
      <c r="F14" s="47">
        <v>6</v>
      </c>
      <c r="G14" s="7"/>
      <c r="H14" s="35">
        <v>2</v>
      </c>
      <c r="I14" s="11"/>
    </row>
    <row r="15" spans="1:13" ht="20.100000000000001" customHeight="1" x14ac:dyDescent="0.3">
      <c r="A15" s="103"/>
      <c r="B15" s="107"/>
      <c r="C15" s="92"/>
      <c r="D15" s="22" t="s">
        <v>21</v>
      </c>
      <c r="E15" s="53" t="b">
        <v>1</v>
      </c>
      <c r="F15" s="47">
        <v>7</v>
      </c>
      <c r="G15" s="7"/>
      <c r="H15" s="35">
        <v>2</v>
      </c>
      <c r="I15" s="11"/>
    </row>
    <row r="16" spans="1:13" ht="19.899999999999999" customHeight="1" x14ac:dyDescent="0.3">
      <c r="A16" s="103"/>
      <c r="B16" s="130" t="s">
        <v>123</v>
      </c>
      <c r="C16" s="88" t="s">
        <v>103</v>
      </c>
      <c r="D16" s="31" t="s">
        <v>99</v>
      </c>
      <c r="E16" s="56"/>
      <c r="F16" s="47">
        <v>8</v>
      </c>
      <c r="G16" s="7"/>
      <c r="H16" s="35">
        <v>1</v>
      </c>
      <c r="I16" s="11"/>
    </row>
    <row r="17" spans="1:9" ht="19.899999999999999" customHeight="1" x14ac:dyDescent="0.3">
      <c r="A17" s="103"/>
      <c r="B17" s="131"/>
      <c r="C17" s="89"/>
      <c r="D17" s="31" t="s">
        <v>100</v>
      </c>
      <c r="E17" s="56" t="s">
        <v>160</v>
      </c>
      <c r="F17" s="47">
        <v>9</v>
      </c>
      <c r="G17" s="7"/>
      <c r="H17" s="35">
        <v>1</v>
      </c>
      <c r="I17" s="11"/>
    </row>
    <row r="18" spans="1:9" ht="19.899999999999999" customHeight="1" x14ac:dyDescent="0.3">
      <c r="A18" s="103"/>
      <c r="B18" s="131"/>
      <c r="C18" s="89"/>
      <c r="D18" s="31" t="s">
        <v>105</v>
      </c>
      <c r="E18" s="54">
        <f>(TRIM(RIGHT(MID(D18, FIND("RGB:", D18) + 4, FIND(")", D18) - FIND("RGB:", D18) - 4), LEN(MID(D18, FIND("RGB:", D18) + 4, FIND(")", D18) - FIND("RGB:", D18) - 4)) - FIND(",", MID(D18, FIND("RGB:", D18) + 4, FIND(")", D18) - FIND("RGB:", D18) - 4), FIND(",", MID(D18, FIND("RGB:", D18) + 4, FIND(")", D18) - FIND("RGB:", D18) - 4)) + 1)))*256^2) + (TRIM(MID(MID(D18, FIND("RGB:", D18) + 4, FIND(")", D18) - FIND("RGB:", D18) - 4), FIND(",", MID(D18, FIND("RGB:", D18) + 4, FIND(")", D18) - FIND("RGB:", D18) - 4)) + 1, FIND(",", MID(D18, FIND("RGB:", D18) + 4, FIND(")", D18) - FIND("RGB:", D18) - 4), FIND(",", MID(D18, FIND("RGB:", D18) + 4, FIND(")", D18) - FIND("RGB:", D18) - 4)) + 1) - FIND(",", MID(D18, FIND("RGB:", D18) + 4, FIND(")", D18) - FIND("RGB:", D18) - 4)) - 1))*256) + (TRIM(LEFT(MID(D18, FIND("RGB:", D18) + 4, FIND(")", D18) - FIND("RGB:", D18) - 4), FIND(",", MID(D18, FIND("RGB:", D18) + 4, FIND(")", D18) - FIND("RGB:", D18) - 4)) - 1)))</f>
        <v>3835135</v>
      </c>
      <c r="F18" s="47">
        <v>10</v>
      </c>
      <c r="G18" s="7"/>
      <c r="H18" s="35">
        <v>2</v>
      </c>
      <c r="I18" s="11"/>
    </row>
    <row r="19" spans="1:9" ht="19.899999999999999" customHeight="1" x14ac:dyDescent="0.3">
      <c r="A19" s="103"/>
      <c r="B19" s="132"/>
      <c r="C19" s="90"/>
      <c r="D19" s="31" t="s">
        <v>101</v>
      </c>
      <c r="E19" s="55">
        <f>$A$8*3</f>
        <v>850.39499999999998</v>
      </c>
      <c r="F19" s="47">
        <v>11</v>
      </c>
      <c r="G19" s="7"/>
      <c r="H19" s="35">
        <v>2</v>
      </c>
      <c r="I19" s="11"/>
    </row>
    <row r="20" spans="1:9" ht="20.100000000000001" customHeight="1" x14ac:dyDescent="0.3">
      <c r="A20" s="103"/>
      <c r="B20" s="93" t="s">
        <v>44</v>
      </c>
      <c r="C20" s="91" t="s">
        <v>111</v>
      </c>
      <c r="D20" s="22" t="s">
        <v>57</v>
      </c>
      <c r="E20" s="53" t="s">
        <v>158</v>
      </c>
      <c r="F20" s="47">
        <v>12</v>
      </c>
      <c r="G20" s="7"/>
      <c r="H20" s="35">
        <v>2</v>
      </c>
      <c r="I20" s="8"/>
    </row>
    <row r="21" spans="1:9" ht="20.100000000000001" customHeight="1" x14ac:dyDescent="0.3">
      <c r="A21" s="103"/>
      <c r="B21" s="94"/>
      <c r="C21" s="92"/>
      <c r="D21" s="22" t="s">
        <v>64</v>
      </c>
      <c r="E21" s="53" t="s">
        <v>159</v>
      </c>
      <c r="F21" s="47">
        <v>13</v>
      </c>
      <c r="G21" s="7"/>
      <c r="H21" s="35">
        <v>2</v>
      </c>
      <c r="I21" s="8"/>
    </row>
    <row r="22" spans="1:9" ht="20.100000000000001" customHeight="1" x14ac:dyDescent="0.3">
      <c r="A22" s="103"/>
      <c r="B22" s="5" t="s">
        <v>10</v>
      </c>
      <c r="C22" s="95" t="s">
        <v>112</v>
      </c>
      <c r="D22" s="96"/>
      <c r="E22" s="57"/>
      <c r="F22" s="47">
        <v>14</v>
      </c>
      <c r="G22" s="7" t="s">
        <v>26</v>
      </c>
      <c r="H22" s="41">
        <v>3</v>
      </c>
      <c r="I22" s="8"/>
    </row>
    <row r="23" spans="1:9" ht="20.100000000000001" customHeight="1" x14ac:dyDescent="0.3">
      <c r="A23" s="103"/>
      <c r="B23" s="93" t="s">
        <v>20</v>
      </c>
      <c r="C23" s="98" t="s">
        <v>130</v>
      </c>
      <c r="D23" s="22" t="s">
        <v>81</v>
      </c>
      <c r="E23" s="53" t="s">
        <v>155</v>
      </c>
      <c r="F23" s="47">
        <v>15</v>
      </c>
      <c r="G23" s="7"/>
      <c r="H23" s="35">
        <v>1</v>
      </c>
      <c r="I23" s="8"/>
    </row>
    <row r="24" spans="1:9" ht="20.100000000000001" customHeight="1" x14ac:dyDescent="0.3">
      <c r="A24" s="103"/>
      <c r="B24" s="94"/>
      <c r="C24" s="99"/>
      <c r="D24" s="22" t="s">
        <v>66</v>
      </c>
      <c r="E24" s="53" t="s">
        <v>156</v>
      </c>
      <c r="F24" s="47">
        <v>16</v>
      </c>
      <c r="G24" s="7"/>
      <c r="H24" s="35">
        <v>1</v>
      </c>
      <c r="I24" s="8"/>
    </row>
    <row r="25" spans="1:9" ht="20.100000000000001" customHeight="1" x14ac:dyDescent="0.3">
      <c r="A25" s="103"/>
      <c r="B25" s="94"/>
      <c r="C25" s="91" t="s">
        <v>113</v>
      </c>
      <c r="D25" s="22" t="s">
        <v>82</v>
      </c>
      <c r="E25" s="53" t="s">
        <v>170</v>
      </c>
      <c r="F25" s="47">
        <v>17</v>
      </c>
      <c r="G25" s="7"/>
      <c r="H25" s="35">
        <v>1</v>
      </c>
      <c r="I25" s="8"/>
    </row>
    <row r="26" spans="1:9" ht="20.100000000000001" customHeight="1" x14ac:dyDescent="0.3">
      <c r="A26" s="103"/>
      <c r="B26" s="97"/>
      <c r="C26" s="92"/>
      <c r="D26" s="22" t="s">
        <v>64</v>
      </c>
      <c r="E26" s="53" t="s">
        <v>159</v>
      </c>
      <c r="F26" s="47">
        <v>18</v>
      </c>
      <c r="G26" s="7"/>
      <c r="H26" s="35">
        <v>1</v>
      </c>
      <c r="I26" s="8"/>
    </row>
    <row r="27" spans="1:9" ht="20.100000000000001" customHeight="1" x14ac:dyDescent="0.3">
      <c r="A27" s="103"/>
      <c r="B27" s="21" t="s">
        <v>22</v>
      </c>
      <c r="C27" s="33" t="s">
        <v>114</v>
      </c>
      <c r="D27" s="22" t="s">
        <v>83</v>
      </c>
      <c r="E27" s="53" t="s">
        <v>161</v>
      </c>
      <c r="F27" s="47">
        <v>19</v>
      </c>
      <c r="G27" s="7" t="s">
        <v>48</v>
      </c>
      <c r="H27" s="35">
        <v>2</v>
      </c>
      <c r="I27" s="8"/>
    </row>
    <row r="28" spans="1:9" ht="20.100000000000001" customHeight="1" x14ac:dyDescent="0.3">
      <c r="A28" s="103"/>
      <c r="B28" s="93" t="s">
        <v>45</v>
      </c>
      <c r="C28" s="91" t="s">
        <v>115</v>
      </c>
      <c r="D28" s="22" t="s">
        <v>86</v>
      </c>
      <c r="E28" s="53">
        <v>1400</v>
      </c>
      <c r="F28" s="47">
        <v>20</v>
      </c>
      <c r="G28" s="7"/>
      <c r="H28" s="35">
        <v>1</v>
      </c>
      <c r="I28" s="8"/>
    </row>
    <row r="29" spans="1:9" ht="20.100000000000001" customHeight="1" x14ac:dyDescent="0.3">
      <c r="A29" s="103"/>
      <c r="B29" s="94"/>
      <c r="C29" s="92"/>
      <c r="D29" s="22" t="s">
        <v>66</v>
      </c>
      <c r="E29" s="53" t="s">
        <v>162</v>
      </c>
      <c r="F29" s="47">
        <v>21</v>
      </c>
      <c r="G29" s="7"/>
      <c r="H29" s="35">
        <v>1</v>
      </c>
      <c r="I29" s="8"/>
    </row>
    <row r="30" spans="1:9" ht="20.100000000000001" customHeight="1" x14ac:dyDescent="0.3">
      <c r="A30" s="103"/>
      <c r="B30" s="94"/>
      <c r="C30" s="88" t="s">
        <v>116</v>
      </c>
      <c r="D30" s="22" t="s">
        <v>84</v>
      </c>
      <c r="E30" s="53" t="s">
        <v>160</v>
      </c>
      <c r="F30" s="47">
        <v>22</v>
      </c>
      <c r="G30" s="7"/>
      <c r="H30" s="35">
        <v>1</v>
      </c>
      <c r="I30" s="8"/>
    </row>
    <row r="31" spans="1:9" ht="20.100000000000001" customHeight="1" x14ac:dyDescent="0.3">
      <c r="A31" s="103"/>
      <c r="B31" s="94"/>
      <c r="C31" s="89"/>
      <c r="D31" s="22" t="s">
        <v>85</v>
      </c>
      <c r="E31" s="53">
        <v>2600</v>
      </c>
      <c r="F31" s="47">
        <v>23</v>
      </c>
      <c r="G31" s="7"/>
      <c r="H31" s="35">
        <v>1</v>
      </c>
      <c r="I31" s="8"/>
    </row>
    <row r="32" spans="1:9" ht="20.100000000000001" customHeight="1" x14ac:dyDescent="0.3">
      <c r="A32" s="103"/>
      <c r="B32" s="97"/>
      <c r="C32" s="90"/>
      <c r="D32" s="22" t="s">
        <v>59</v>
      </c>
      <c r="E32" s="53" t="s">
        <v>163</v>
      </c>
      <c r="F32" s="47">
        <v>24</v>
      </c>
      <c r="G32" s="7"/>
      <c r="H32" s="35">
        <v>1</v>
      </c>
      <c r="I32" s="8"/>
    </row>
    <row r="33" spans="1:9" ht="20.100000000000001" customHeight="1" x14ac:dyDescent="0.3">
      <c r="A33" s="103"/>
      <c r="B33" s="105" t="s">
        <v>11</v>
      </c>
      <c r="C33" s="109" t="s">
        <v>117</v>
      </c>
      <c r="D33" s="32" t="s">
        <v>88</v>
      </c>
      <c r="E33" s="58" t="s">
        <v>155</v>
      </c>
      <c r="F33" s="47">
        <v>25</v>
      </c>
      <c r="G33" s="13"/>
      <c r="H33" s="42">
        <v>1</v>
      </c>
      <c r="I33" s="14"/>
    </row>
    <row r="34" spans="1:9" ht="20.100000000000001" customHeight="1" x14ac:dyDescent="0.3">
      <c r="A34" s="103"/>
      <c r="B34" s="106"/>
      <c r="C34" s="110"/>
      <c r="D34" s="32" t="s">
        <v>53</v>
      </c>
      <c r="E34" s="58">
        <v>900</v>
      </c>
      <c r="F34" s="47">
        <v>26</v>
      </c>
      <c r="G34" s="13"/>
      <c r="H34" s="42">
        <v>1</v>
      </c>
      <c r="I34" s="14"/>
    </row>
    <row r="35" spans="1:9" ht="20.100000000000001" customHeight="1" x14ac:dyDescent="0.3">
      <c r="A35" s="103"/>
      <c r="B35" s="107"/>
      <c r="C35" s="111"/>
      <c r="D35" s="32" t="s">
        <v>51</v>
      </c>
      <c r="E35" s="58" t="s">
        <v>165</v>
      </c>
      <c r="F35" s="47">
        <v>27</v>
      </c>
      <c r="G35" s="13"/>
      <c r="H35" s="42">
        <v>1</v>
      </c>
      <c r="I35" s="14"/>
    </row>
    <row r="36" spans="1:9" ht="20.100000000000001" customHeight="1" x14ac:dyDescent="0.3">
      <c r="A36" s="103"/>
      <c r="B36" s="105" t="s">
        <v>12</v>
      </c>
      <c r="C36" s="86" t="s">
        <v>118</v>
      </c>
      <c r="D36" s="87"/>
      <c r="E36" s="59" t="s">
        <v>171</v>
      </c>
      <c r="F36" s="47">
        <v>28</v>
      </c>
      <c r="G36" s="13"/>
      <c r="H36" s="42">
        <v>2</v>
      </c>
      <c r="I36" s="14"/>
    </row>
    <row r="37" spans="1:9" ht="20.100000000000001" customHeight="1" x14ac:dyDescent="0.3">
      <c r="A37" s="103"/>
      <c r="B37" s="107"/>
      <c r="C37" s="86" t="s">
        <v>87</v>
      </c>
      <c r="D37" s="87"/>
      <c r="E37" s="59" t="s">
        <v>172</v>
      </c>
      <c r="F37" s="47">
        <v>29</v>
      </c>
      <c r="G37" s="13"/>
      <c r="H37" s="42">
        <v>2</v>
      </c>
      <c r="I37" s="14"/>
    </row>
    <row r="38" spans="1:9" ht="19.899999999999999" customHeight="1" x14ac:dyDescent="0.3">
      <c r="A38" s="104"/>
      <c r="B38" s="20" t="s">
        <v>102</v>
      </c>
      <c r="C38" s="133" t="s">
        <v>151</v>
      </c>
      <c r="D38" s="134"/>
      <c r="E38" s="60"/>
      <c r="F38" s="47">
        <v>30</v>
      </c>
      <c r="G38" s="13"/>
      <c r="H38" s="42">
        <v>2</v>
      </c>
      <c r="I38" s="14"/>
    </row>
    <row r="39" spans="1:9" ht="20.100000000000001" customHeight="1" x14ac:dyDescent="0.3">
      <c r="A39" s="77"/>
      <c r="B39" s="78"/>
      <c r="C39" s="78"/>
      <c r="D39" s="78"/>
      <c r="E39" s="78"/>
      <c r="F39" s="78"/>
      <c r="G39" s="79"/>
      <c r="H39" s="9">
        <f>SUM(H9:H38)</f>
        <v>46</v>
      </c>
      <c r="I39" s="10">
        <f>SUM(I9:I37)</f>
        <v>0</v>
      </c>
    </row>
    <row r="40" spans="1:9" ht="20.100000000000001" customHeight="1" x14ac:dyDescent="0.3">
      <c r="A40" s="83" t="s">
        <v>14</v>
      </c>
      <c r="B40" s="5" t="s">
        <v>54</v>
      </c>
      <c r="C40" s="112" t="s">
        <v>131</v>
      </c>
      <c r="D40" s="113"/>
      <c r="E40" s="50" t="b">
        <v>1</v>
      </c>
      <c r="F40" s="46">
        <v>1</v>
      </c>
      <c r="G40" s="7" t="s">
        <v>7</v>
      </c>
      <c r="H40" s="35">
        <v>4</v>
      </c>
      <c r="I40" s="11"/>
    </row>
    <row r="41" spans="1:9" ht="20.100000000000001" customHeight="1" x14ac:dyDescent="0.3">
      <c r="A41" s="84"/>
      <c r="B41" s="119" t="s">
        <v>33</v>
      </c>
      <c r="C41" s="114" t="s">
        <v>34</v>
      </c>
      <c r="D41" s="115"/>
      <c r="E41" s="51" t="b">
        <v>1</v>
      </c>
      <c r="F41" s="46">
        <v>2</v>
      </c>
      <c r="G41" s="15"/>
      <c r="H41" s="35">
        <v>3</v>
      </c>
      <c r="I41" s="11"/>
    </row>
    <row r="42" spans="1:9" ht="20.100000000000001" customHeight="1" x14ac:dyDescent="0.3">
      <c r="A42" s="84"/>
      <c r="B42" s="119"/>
      <c r="C42" s="114" t="s">
        <v>35</v>
      </c>
      <c r="D42" s="115"/>
      <c r="E42" s="51" t="b">
        <v>1</v>
      </c>
      <c r="F42" s="46">
        <v>3</v>
      </c>
      <c r="G42" s="15"/>
      <c r="H42" s="35">
        <v>3</v>
      </c>
      <c r="I42" s="11"/>
    </row>
    <row r="43" spans="1:9" ht="20.100000000000001" customHeight="1" x14ac:dyDescent="0.3">
      <c r="A43" s="84"/>
      <c r="B43" s="105" t="s">
        <v>17</v>
      </c>
      <c r="C43" s="91" t="s">
        <v>119</v>
      </c>
      <c r="D43" s="22" t="s">
        <v>124</v>
      </c>
      <c r="E43" s="55">
        <f>ROUNDDOWN($A$8*60, 0)</f>
        <v>17007</v>
      </c>
      <c r="F43" s="46">
        <v>4</v>
      </c>
      <c r="G43" s="7"/>
      <c r="H43" s="35">
        <v>2</v>
      </c>
      <c r="I43" s="8"/>
    </row>
    <row r="44" spans="1:9" ht="20.100000000000001" customHeight="1" x14ac:dyDescent="0.3">
      <c r="A44" s="84"/>
      <c r="B44" s="106"/>
      <c r="C44" s="108"/>
      <c r="D44" s="22" t="s">
        <v>70</v>
      </c>
      <c r="E44" s="55">
        <f>ROUNDDOWN($A$8*12, 0)</f>
        <v>3401</v>
      </c>
      <c r="F44" s="46">
        <v>5</v>
      </c>
      <c r="G44" s="7"/>
      <c r="H44" s="35">
        <v>2</v>
      </c>
      <c r="I44" s="8"/>
    </row>
    <row r="45" spans="1:9" ht="20.100000000000001" customHeight="1" x14ac:dyDescent="0.3">
      <c r="A45" s="84"/>
      <c r="B45" s="106"/>
      <c r="C45" s="108"/>
      <c r="D45" s="22" t="s">
        <v>74</v>
      </c>
      <c r="E45" s="61" t="s">
        <v>166</v>
      </c>
      <c r="F45" s="46">
        <v>6</v>
      </c>
      <c r="G45" s="23"/>
      <c r="H45" s="35">
        <v>2</v>
      </c>
      <c r="I45" s="8"/>
    </row>
    <row r="46" spans="1:9" ht="20.100000000000001" customHeight="1" x14ac:dyDescent="0.3">
      <c r="A46" s="84"/>
      <c r="B46" s="106"/>
      <c r="C46" s="108"/>
      <c r="D46" s="22" t="s">
        <v>78</v>
      </c>
      <c r="E46" s="61">
        <v>50</v>
      </c>
      <c r="F46" s="46">
        <v>7</v>
      </c>
      <c r="G46" s="7"/>
      <c r="H46" s="35">
        <v>2</v>
      </c>
      <c r="I46" s="8"/>
    </row>
    <row r="47" spans="1:9" ht="20.100000000000001" customHeight="1" x14ac:dyDescent="0.3">
      <c r="A47" s="84"/>
      <c r="B47" s="106"/>
      <c r="C47" s="108"/>
      <c r="D47" s="24" t="s">
        <v>97</v>
      </c>
      <c r="E47" s="54">
        <f>(TRIM(RIGHT(MID(D47, FIND("RGB:", D47) + 4, FIND(")", D47) - FIND("RGB:", D47) - 4), LEN(MID(D47, FIND("RGB:", D47) + 4, FIND(")", D47) - FIND("RGB:", D47) - 4)) - FIND(",", MID(D47, FIND("RGB:", D47) + 4, FIND(")", D47) - FIND("RGB:", D47) - 4), FIND(",", MID(D47, FIND("RGB:", D47) + 4, FIND(")", D47) - FIND("RGB:", D47) - 4)) + 1)))*256^2) + (TRIM(MID(MID(D47, FIND("RGB:", D47) + 4, FIND(")", D47) - FIND("RGB:", D47) - 4), FIND(",", MID(D47, FIND("RGB:", D47) + 4, FIND(")", D47) - FIND("RGB:", D47) - 4)) + 1, FIND(",", MID(D47, FIND("RGB:", D47) + 4, FIND(")", D47) - FIND("RGB:", D47) - 4), FIND(",", MID(D47, FIND("RGB:", D47) + 4, FIND(")", D47) - FIND("RGB:", D47) - 4)) + 1) - FIND(",", MID(D47, FIND("RGB:", D47) + 4, FIND(")", D47) - FIND("RGB:", D47) - 4)) - 1))*256) + (TRIM(LEFT(MID(D47, FIND("RGB:", D47) + 4, FIND(")", D47) - FIND("RGB:", D47) - 4), FIND(",", MID(D47, FIND("RGB:", D47) + 4, FIND(")", D47) - FIND("RGB:", D47) - 4)) - 1)))</f>
        <v>10966730</v>
      </c>
      <c r="F47" s="46">
        <v>8</v>
      </c>
      <c r="G47" s="12"/>
      <c r="H47" s="35">
        <v>2</v>
      </c>
      <c r="I47" s="8"/>
    </row>
    <row r="48" spans="1:9" ht="20.100000000000001" customHeight="1" x14ac:dyDescent="0.3">
      <c r="A48" s="84"/>
      <c r="B48" s="106"/>
      <c r="C48" s="108"/>
      <c r="D48" s="22" t="s">
        <v>47</v>
      </c>
      <c r="E48" s="61" t="b">
        <v>1</v>
      </c>
      <c r="F48" s="46">
        <v>9</v>
      </c>
      <c r="G48" s="7"/>
      <c r="H48" s="35">
        <v>1</v>
      </c>
      <c r="I48" s="8"/>
    </row>
    <row r="49" spans="1:9" ht="20.100000000000001" customHeight="1" x14ac:dyDescent="0.3">
      <c r="A49" s="84"/>
      <c r="B49" s="106"/>
      <c r="C49" s="108"/>
      <c r="D49" s="22" t="s">
        <v>55</v>
      </c>
      <c r="E49" s="61" t="s">
        <v>156</v>
      </c>
      <c r="F49" s="46">
        <v>10</v>
      </c>
      <c r="G49" s="7"/>
      <c r="H49" s="35">
        <v>1</v>
      </c>
      <c r="I49" s="8"/>
    </row>
    <row r="50" spans="1:9" ht="20.100000000000001" customHeight="1" x14ac:dyDescent="0.3">
      <c r="A50" s="84"/>
      <c r="B50" s="106"/>
      <c r="C50" s="108"/>
      <c r="D50" s="22" t="s">
        <v>89</v>
      </c>
      <c r="E50" s="61" t="s">
        <v>167</v>
      </c>
      <c r="F50" s="46">
        <v>11</v>
      </c>
      <c r="G50" s="7"/>
      <c r="H50" s="35">
        <v>1</v>
      </c>
      <c r="I50" s="8"/>
    </row>
    <row r="51" spans="1:9" ht="20.100000000000001" customHeight="1" x14ac:dyDescent="0.3">
      <c r="A51" s="84"/>
      <c r="B51" s="106"/>
      <c r="C51" s="108"/>
      <c r="D51" s="22" t="s">
        <v>71</v>
      </c>
      <c r="E51" s="61">
        <v>2000</v>
      </c>
      <c r="F51" s="46">
        <v>12</v>
      </c>
      <c r="G51" s="7"/>
      <c r="H51" s="35">
        <v>1</v>
      </c>
      <c r="I51" s="8"/>
    </row>
    <row r="52" spans="1:9" ht="20.100000000000001" customHeight="1" x14ac:dyDescent="0.3">
      <c r="A52" s="84"/>
      <c r="B52" s="106"/>
      <c r="C52" s="108"/>
      <c r="D52" s="22" t="s">
        <v>72</v>
      </c>
      <c r="E52" s="61" t="s">
        <v>156</v>
      </c>
      <c r="F52" s="46">
        <v>13</v>
      </c>
      <c r="G52" s="7"/>
      <c r="H52" s="35">
        <v>1</v>
      </c>
      <c r="I52" s="8"/>
    </row>
    <row r="53" spans="1:9" ht="20.100000000000001" customHeight="1" x14ac:dyDescent="0.3">
      <c r="A53" s="84"/>
      <c r="B53" s="93" t="s">
        <v>28</v>
      </c>
      <c r="C53" s="95" t="s">
        <v>90</v>
      </c>
      <c r="D53" s="96"/>
      <c r="E53" s="57" t="b">
        <v>1</v>
      </c>
      <c r="F53" s="46">
        <v>14</v>
      </c>
      <c r="G53" s="7"/>
      <c r="H53" s="35">
        <v>2</v>
      </c>
      <c r="I53" s="8"/>
    </row>
    <row r="54" spans="1:9" ht="20.100000000000001" customHeight="1" x14ac:dyDescent="0.3">
      <c r="A54" s="84"/>
      <c r="B54" s="94"/>
      <c r="C54" s="100" t="s">
        <v>152</v>
      </c>
      <c r="D54" s="101"/>
      <c r="E54" s="55">
        <f>ROUNDDOWN($A$8*80, 0)</f>
        <v>22677</v>
      </c>
      <c r="F54" s="46">
        <v>15</v>
      </c>
      <c r="G54" s="7"/>
      <c r="H54" s="35">
        <v>2</v>
      </c>
      <c r="I54" s="8"/>
    </row>
    <row r="55" spans="1:9" ht="20.100000000000001" customHeight="1" x14ac:dyDescent="0.3">
      <c r="A55" s="84"/>
      <c r="B55" s="94"/>
      <c r="C55" s="100" t="s">
        <v>174</v>
      </c>
      <c r="D55" s="101"/>
      <c r="E55" s="55">
        <f>ROUNDDOWN($A$8*40, 0)</f>
        <v>11338</v>
      </c>
      <c r="F55" s="46">
        <v>16</v>
      </c>
      <c r="G55" s="7"/>
      <c r="H55" s="35">
        <v>2</v>
      </c>
      <c r="I55" s="8"/>
    </row>
    <row r="56" spans="1:9" ht="20.100000000000001" customHeight="1" x14ac:dyDescent="0.3">
      <c r="A56" s="84"/>
      <c r="B56" s="94"/>
      <c r="C56" s="100" t="s">
        <v>73</v>
      </c>
      <c r="D56" s="101"/>
      <c r="E56" s="51">
        <v>0</v>
      </c>
      <c r="F56" s="46">
        <v>17</v>
      </c>
      <c r="G56" s="7"/>
      <c r="H56" s="35">
        <v>2</v>
      </c>
      <c r="I56" s="8"/>
    </row>
    <row r="57" spans="1:9" ht="20.100000000000001" customHeight="1" x14ac:dyDescent="0.3">
      <c r="A57" s="84"/>
      <c r="B57" s="97"/>
      <c r="C57" s="95" t="s">
        <v>75</v>
      </c>
      <c r="D57" s="96"/>
      <c r="E57" s="55">
        <f>$A$8*22</f>
        <v>6236.23</v>
      </c>
      <c r="F57" s="46">
        <v>18</v>
      </c>
      <c r="G57" s="7"/>
      <c r="H57" s="35">
        <v>2</v>
      </c>
      <c r="I57" s="8"/>
    </row>
    <row r="58" spans="1:9" ht="20.100000000000001" customHeight="1" x14ac:dyDescent="0.3">
      <c r="A58" s="84"/>
      <c r="B58" s="119" t="s">
        <v>16</v>
      </c>
      <c r="C58" s="91" t="s">
        <v>120</v>
      </c>
      <c r="D58" s="25" t="s">
        <v>68</v>
      </c>
      <c r="E58" s="62" t="s">
        <v>164</v>
      </c>
      <c r="F58" s="46">
        <v>19</v>
      </c>
      <c r="G58" s="15"/>
      <c r="H58" s="35">
        <v>1</v>
      </c>
      <c r="I58" s="11"/>
    </row>
    <row r="59" spans="1:9" ht="20.100000000000001" customHeight="1" x14ac:dyDescent="0.3">
      <c r="A59" s="84"/>
      <c r="B59" s="119"/>
      <c r="C59" s="108"/>
      <c r="D59" s="25" t="s">
        <v>58</v>
      </c>
      <c r="E59" s="62">
        <v>1200</v>
      </c>
      <c r="F59" s="46">
        <v>20</v>
      </c>
      <c r="G59" s="15"/>
      <c r="H59" s="35">
        <v>1</v>
      </c>
      <c r="I59" s="11"/>
    </row>
    <row r="60" spans="1:9" ht="20.100000000000001" customHeight="1" x14ac:dyDescent="0.3">
      <c r="A60" s="84"/>
      <c r="B60" s="119"/>
      <c r="C60" s="92"/>
      <c r="D60" s="25" t="s">
        <v>36</v>
      </c>
      <c r="E60" s="62" t="b">
        <v>1</v>
      </c>
      <c r="F60" s="46">
        <v>21</v>
      </c>
      <c r="G60" s="15"/>
      <c r="H60" s="35">
        <v>1</v>
      </c>
      <c r="I60" s="11"/>
    </row>
    <row r="61" spans="1:9" ht="20.100000000000001" customHeight="1" x14ac:dyDescent="0.3">
      <c r="A61" s="84"/>
      <c r="B61" s="119"/>
      <c r="C61" s="91" t="s">
        <v>121</v>
      </c>
      <c r="D61" s="25" t="s">
        <v>68</v>
      </c>
      <c r="E61" s="62" t="s">
        <v>160</v>
      </c>
      <c r="F61" s="46">
        <v>22</v>
      </c>
      <c r="G61" s="15"/>
      <c r="H61" s="35">
        <v>1</v>
      </c>
      <c r="I61" s="11"/>
    </row>
    <row r="62" spans="1:9" ht="20.100000000000001" customHeight="1" x14ac:dyDescent="0.3">
      <c r="A62" s="84"/>
      <c r="B62" s="119"/>
      <c r="C62" s="108"/>
      <c r="D62" s="25" t="s">
        <v>58</v>
      </c>
      <c r="E62" s="62">
        <v>1200</v>
      </c>
      <c r="F62" s="46">
        <v>23</v>
      </c>
      <c r="G62" s="15"/>
      <c r="H62" s="35">
        <v>1</v>
      </c>
      <c r="I62" s="11"/>
    </row>
    <row r="63" spans="1:9" ht="20.100000000000001" customHeight="1" x14ac:dyDescent="0.3">
      <c r="A63" s="84"/>
      <c r="B63" s="119"/>
      <c r="C63" s="92"/>
      <c r="D63" s="25" t="s">
        <v>25</v>
      </c>
      <c r="E63" s="62" t="b">
        <v>1</v>
      </c>
      <c r="F63" s="46">
        <v>24</v>
      </c>
      <c r="G63" s="15"/>
      <c r="H63" s="35">
        <v>1</v>
      </c>
      <c r="I63" s="11"/>
    </row>
    <row r="64" spans="1:9" ht="20.100000000000001" customHeight="1" x14ac:dyDescent="0.3">
      <c r="A64" s="84"/>
      <c r="B64" s="93" t="s">
        <v>29</v>
      </c>
      <c r="C64" s="91" t="s">
        <v>125</v>
      </c>
      <c r="D64" s="26" t="s">
        <v>31</v>
      </c>
      <c r="E64" s="63"/>
      <c r="F64" s="46">
        <v>25</v>
      </c>
      <c r="G64" s="15"/>
      <c r="H64" s="35">
        <v>2</v>
      </c>
      <c r="I64" s="11"/>
    </row>
    <row r="65" spans="1:9" ht="20.100000000000001" customHeight="1" x14ac:dyDescent="0.3">
      <c r="A65" s="84"/>
      <c r="B65" s="94"/>
      <c r="C65" s="108"/>
      <c r="D65" s="26" t="s">
        <v>95</v>
      </c>
      <c r="E65" s="61" t="s">
        <v>168</v>
      </c>
      <c r="F65" s="46">
        <v>26</v>
      </c>
      <c r="G65" s="15"/>
      <c r="H65" s="35">
        <v>1</v>
      </c>
      <c r="I65" s="11"/>
    </row>
    <row r="66" spans="1:9" ht="20.100000000000001" customHeight="1" x14ac:dyDescent="0.3">
      <c r="A66" s="84"/>
      <c r="B66" s="94"/>
      <c r="C66" s="108"/>
      <c r="D66" s="26" t="s">
        <v>32</v>
      </c>
      <c r="E66" s="61"/>
      <c r="F66" s="46">
        <v>27</v>
      </c>
      <c r="G66" s="15"/>
      <c r="H66" s="35">
        <v>1</v>
      </c>
      <c r="I66" s="11"/>
    </row>
    <row r="67" spans="1:9" ht="20.100000000000001" customHeight="1" x14ac:dyDescent="0.3">
      <c r="A67" s="84"/>
      <c r="B67" s="97"/>
      <c r="C67" s="92"/>
      <c r="D67" s="44" t="s">
        <v>147</v>
      </c>
      <c r="E67" s="63" t="s">
        <v>173</v>
      </c>
      <c r="F67" s="46">
        <v>28</v>
      </c>
      <c r="G67" s="35"/>
      <c r="H67" s="35">
        <v>2</v>
      </c>
      <c r="I67" s="36"/>
    </row>
    <row r="68" spans="1:9" ht="20.100000000000001" customHeight="1" x14ac:dyDescent="0.3">
      <c r="A68" s="84"/>
      <c r="B68" s="34" t="s">
        <v>132</v>
      </c>
      <c r="C68" s="38" t="s">
        <v>135</v>
      </c>
      <c r="D68" s="37" t="s">
        <v>133</v>
      </c>
      <c r="E68" s="63"/>
      <c r="F68" s="46">
        <v>29</v>
      </c>
      <c r="G68" s="35" t="s">
        <v>134</v>
      </c>
      <c r="H68" s="35">
        <v>3</v>
      </c>
      <c r="I68" s="36"/>
    </row>
    <row r="69" spans="1:9" ht="20.100000000000001" customHeight="1" x14ac:dyDescent="0.3">
      <c r="A69" s="84"/>
      <c r="B69" s="5" t="s">
        <v>15</v>
      </c>
      <c r="C69" s="114" t="s">
        <v>104</v>
      </c>
      <c r="D69" s="115"/>
      <c r="E69" s="51"/>
      <c r="F69" s="46">
        <v>30</v>
      </c>
      <c r="G69" s="15" t="s">
        <v>49</v>
      </c>
      <c r="H69" s="35">
        <v>10</v>
      </c>
      <c r="I69" s="11"/>
    </row>
    <row r="70" spans="1:9" ht="20.100000000000001" customHeight="1" x14ac:dyDescent="0.3">
      <c r="A70" s="84"/>
      <c r="B70" s="93" t="s">
        <v>30</v>
      </c>
      <c r="C70" s="27" t="s">
        <v>150</v>
      </c>
      <c r="D70" s="26" t="s">
        <v>149</v>
      </c>
      <c r="E70" s="61"/>
      <c r="F70" s="46">
        <v>31</v>
      </c>
      <c r="G70" s="15"/>
      <c r="H70" s="35">
        <v>3</v>
      </c>
      <c r="I70" s="11"/>
    </row>
    <row r="71" spans="1:9" s="73" customFormat="1" ht="20.100000000000001" customHeight="1" x14ac:dyDescent="0.3">
      <c r="A71" s="84"/>
      <c r="B71" s="97"/>
      <c r="C71" s="66" t="s">
        <v>126</v>
      </c>
      <c r="D71" s="67" t="s">
        <v>127</v>
      </c>
      <c r="E71" s="68"/>
      <c r="F71" s="69">
        <v>32</v>
      </c>
      <c r="G71" s="70"/>
      <c r="H71" s="71">
        <v>3</v>
      </c>
      <c r="I71" s="72"/>
    </row>
    <row r="72" spans="1:9" ht="20.100000000000001" customHeight="1" x14ac:dyDescent="0.3">
      <c r="A72" s="84"/>
      <c r="B72" s="93" t="s">
        <v>39</v>
      </c>
      <c r="C72" s="120" t="s">
        <v>128</v>
      </c>
      <c r="D72" s="28" t="s">
        <v>79</v>
      </c>
      <c r="E72" s="61"/>
      <c r="F72" s="46">
        <v>33</v>
      </c>
      <c r="G72" s="15"/>
      <c r="H72" s="35">
        <v>1</v>
      </c>
      <c r="I72" s="11"/>
    </row>
    <row r="73" spans="1:9" ht="20.100000000000001" customHeight="1" x14ac:dyDescent="0.3">
      <c r="A73" s="84"/>
      <c r="B73" s="94"/>
      <c r="C73" s="121"/>
      <c r="D73" s="28" t="s">
        <v>76</v>
      </c>
      <c r="E73" s="61"/>
      <c r="F73" s="46">
        <v>34</v>
      </c>
      <c r="G73" s="15"/>
      <c r="H73" s="35">
        <v>1</v>
      </c>
      <c r="I73" s="11"/>
    </row>
    <row r="74" spans="1:9" ht="20.100000000000001" customHeight="1" x14ac:dyDescent="0.3">
      <c r="A74" s="84"/>
      <c r="B74" s="94"/>
      <c r="C74" s="121"/>
      <c r="D74" s="28" t="s">
        <v>63</v>
      </c>
      <c r="E74" s="61"/>
      <c r="F74" s="46">
        <v>35</v>
      </c>
      <c r="G74" s="15"/>
      <c r="H74" s="35">
        <v>1</v>
      </c>
      <c r="I74" s="11"/>
    </row>
    <row r="75" spans="1:9" ht="20.100000000000001" customHeight="1" x14ac:dyDescent="0.3">
      <c r="A75" s="84"/>
      <c r="B75" s="94"/>
      <c r="C75" s="122"/>
      <c r="D75" s="28" t="s">
        <v>62</v>
      </c>
      <c r="E75" s="61"/>
      <c r="F75" s="46">
        <v>36</v>
      </c>
      <c r="G75" s="15"/>
      <c r="H75" s="35">
        <v>1</v>
      </c>
      <c r="I75" s="11"/>
    </row>
    <row r="76" spans="1:9" ht="20.100000000000001" customHeight="1" x14ac:dyDescent="0.3">
      <c r="A76" s="84"/>
      <c r="B76" s="94"/>
      <c r="C76" s="120" t="s">
        <v>52</v>
      </c>
      <c r="D76" s="29" t="s">
        <v>98</v>
      </c>
      <c r="E76" s="51">
        <v>7629528</v>
      </c>
      <c r="F76" s="46">
        <v>37</v>
      </c>
      <c r="G76" s="12"/>
      <c r="H76" s="35">
        <v>2</v>
      </c>
      <c r="I76" s="11"/>
    </row>
    <row r="77" spans="1:9" ht="20.100000000000001" customHeight="1" x14ac:dyDescent="0.3">
      <c r="A77" s="84"/>
      <c r="B77" s="94"/>
      <c r="C77" s="122"/>
      <c r="D77" s="29" t="s">
        <v>56</v>
      </c>
      <c r="E77" s="51"/>
      <c r="F77" s="46">
        <v>38</v>
      </c>
      <c r="G77" s="15"/>
      <c r="H77" s="35">
        <v>1</v>
      </c>
      <c r="I77" s="11"/>
    </row>
    <row r="78" spans="1:9" ht="20.100000000000001" customHeight="1" x14ac:dyDescent="0.3">
      <c r="A78" s="84"/>
      <c r="B78" s="94"/>
      <c r="C78" s="123" t="s">
        <v>136</v>
      </c>
      <c r="D78" s="39" t="s">
        <v>137</v>
      </c>
      <c r="E78" s="50"/>
      <c r="F78" s="46">
        <v>39</v>
      </c>
      <c r="G78" s="15"/>
      <c r="H78" s="35">
        <v>2</v>
      </c>
      <c r="I78" s="11"/>
    </row>
    <row r="79" spans="1:9" ht="20.100000000000001" customHeight="1" x14ac:dyDescent="0.3">
      <c r="A79" s="84"/>
      <c r="B79" s="94"/>
      <c r="C79" s="124"/>
      <c r="D79" s="39" t="s">
        <v>138</v>
      </c>
      <c r="E79" s="50"/>
      <c r="F79" s="46">
        <v>40</v>
      </c>
      <c r="G79" s="15"/>
      <c r="H79" s="35">
        <v>2</v>
      </c>
      <c r="I79" s="11"/>
    </row>
    <row r="80" spans="1:9" ht="20.100000000000001" customHeight="1" x14ac:dyDescent="0.3">
      <c r="A80" s="84"/>
      <c r="B80" s="94"/>
      <c r="C80" s="120" t="s">
        <v>60</v>
      </c>
      <c r="D80" s="28" t="s">
        <v>91</v>
      </c>
      <c r="E80" s="61"/>
      <c r="F80" s="46">
        <v>41</v>
      </c>
      <c r="G80" s="15"/>
      <c r="H80" s="35">
        <v>1</v>
      </c>
      <c r="I80" s="11"/>
    </row>
    <row r="81" spans="1:9" ht="20.100000000000001" customHeight="1" x14ac:dyDescent="0.3">
      <c r="A81" s="84"/>
      <c r="B81" s="94"/>
      <c r="C81" s="121"/>
      <c r="D81" s="28" t="s">
        <v>37</v>
      </c>
      <c r="E81" s="61"/>
      <c r="F81" s="46">
        <v>42</v>
      </c>
      <c r="G81" s="15"/>
      <c r="H81" s="35">
        <v>1</v>
      </c>
      <c r="I81" s="11"/>
    </row>
    <row r="82" spans="1:9" ht="20.100000000000001" customHeight="1" x14ac:dyDescent="0.3">
      <c r="A82" s="84"/>
      <c r="B82" s="94"/>
      <c r="C82" s="122"/>
      <c r="D82" s="28" t="s">
        <v>19</v>
      </c>
      <c r="E82" s="61"/>
      <c r="F82" s="46">
        <v>43</v>
      </c>
      <c r="G82" s="15"/>
      <c r="H82" s="35">
        <v>1</v>
      </c>
      <c r="I82" s="11"/>
    </row>
    <row r="83" spans="1:9" ht="19.899999999999999" customHeight="1" x14ac:dyDescent="0.3">
      <c r="A83" s="84"/>
      <c r="B83" s="97"/>
      <c r="C83" s="38" t="s">
        <v>148</v>
      </c>
      <c r="D83" s="40" t="s">
        <v>139</v>
      </c>
      <c r="E83" s="63" t="s">
        <v>169</v>
      </c>
      <c r="F83" s="46">
        <v>44</v>
      </c>
      <c r="G83" s="35" t="s">
        <v>140</v>
      </c>
      <c r="H83" s="35">
        <v>4</v>
      </c>
      <c r="I83" s="11"/>
    </row>
    <row r="84" spans="1:9" ht="20.100000000000001" customHeight="1" x14ac:dyDescent="0.3">
      <c r="A84" s="84"/>
      <c r="B84" s="93" t="s">
        <v>38</v>
      </c>
      <c r="C84" s="114" t="s">
        <v>92</v>
      </c>
      <c r="D84" s="115"/>
      <c r="E84" s="51"/>
      <c r="F84" s="46">
        <v>45</v>
      </c>
      <c r="G84" s="15"/>
      <c r="H84" s="35">
        <v>2</v>
      </c>
      <c r="I84" s="11"/>
    </row>
    <row r="85" spans="1:9" ht="20.100000000000001" customHeight="1" x14ac:dyDescent="0.3">
      <c r="A85" s="84"/>
      <c r="B85" s="94"/>
      <c r="C85" s="112" t="s">
        <v>141</v>
      </c>
      <c r="D85" s="113"/>
      <c r="E85" s="50"/>
      <c r="F85" s="46">
        <v>46</v>
      </c>
      <c r="G85" s="35" t="s">
        <v>142</v>
      </c>
      <c r="H85" s="35">
        <v>2</v>
      </c>
      <c r="I85" s="11"/>
    </row>
    <row r="86" spans="1:9" ht="20.100000000000001" customHeight="1" x14ac:dyDescent="0.3">
      <c r="A86" s="84"/>
      <c r="B86" s="94"/>
      <c r="C86" s="135" t="s">
        <v>143</v>
      </c>
      <c r="D86" s="136"/>
      <c r="E86" s="55">
        <f>$A$8*80</f>
        <v>22677.199999999997</v>
      </c>
      <c r="F86" s="46">
        <v>47</v>
      </c>
      <c r="G86" s="35"/>
      <c r="H86" s="35">
        <v>2</v>
      </c>
      <c r="I86" s="11"/>
    </row>
    <row r="87" spans="1:9" ht="20.100000000000001" customHeight="1" x14ac:dyDescent="0.3">
      <c r="A87" s="84"/>
      <c r="B87" s="94"/>
      <c r="C87" s="135" t="s">
        <v>144</v>
      </c>
      <c r="D87" s="136"/>
      <c r="E87" s="55">
        <f>$A$8*90</f>
        <v>25511.85</v>
      </c>
      <c r="F87" s="46">
        <v>48</v>
      </c>
      <c r="G87" s="35"/>
      <c r="H87" s="35">
        <v>2</v>
      </c>
      <c r="I87" s="11"/>
    </row>
    <row r="88" spans="1:9" ht="20.100000000000001" customHeight="1" x14ac:dyDescent="0.3">
      <c r="A88" s="84"/>
      <c r="B88" s="94"/>
      <c r="C88" s="125" t="s">
        <v>145</v>
      </c>
      <c r="D88" s="126"/>
      <c r="E88" s="64"/>
      <c r="F88" s="46">
        <v>49</v>
      </c>
      <c r="G88" s="35" t="s">
        <v>146</v>
      </c>
      <c r="H88" s="35">
        <v>2</v>
      </c>
      <c r="I88" s="11"/>
    </row>
    <row r="89" spans="1:9" ht="20.100000000000001" customHeight="1" x14ac:dyDescent="0.3">
      <c r="A89" s="84"/>
      <c r="B89" s="94"/>
      <c r="C89" s="120" t="s">
        <v>122</v>
      </c>
      <c r="D89" s="28" t="s">
        <v>68</v>
      </c>
      <c r="E89" s="61"/>
      <c r="F89" s="46">
        <v>50</v>
      </c>
      <c r="G89" s="74" t="s">
        <v>153</v>
      </c>
      <c r="H89" s="35">
        <v>1</v>
      </c>
      <c r="I89" s="11"/>
    </row>
    <row r="90" spans="1:9" ht="20.100000000000001" customHeight="1" x14ac:dyDescent="0.3">
      <c r="A90" s="84"/>
      <c r="B90" s="94"/>
      <c r="C90" s="121"/>
      <c r="D90" s="28" t="s">
        <v>77</v>
      </c>
      <c r="E90" s="61"/>
      <c r="F90" s="46">
        <v>51</v>
      </c>
      <c r="G90" s="75"/>
      <c r="H90" s="35">
        <v>1</v>
      </c>
      <c r="I90" s="11"/>
    </row>
    <row r="91" spans="1:9" ht="20.100000000000001" customHeight="1" x14ac:dyDescent="0.3">
      <c r="A91" s="84"/>
      <c r="B91" s="94"/>
      <c r="C91" s="121"/>
      <c r="D91" s="28" t="s">
        <v>25</v>
      </c>
      <c r="E91" s="61"/>
      <c r="F91" s="46">
        <v>52</v>
      </c>
      <c r="G91" s="76"/>
      <c r="H91" s="35">
        <v>1</v>
      </c>
      <c r="I91" s="11"/>
    </row>
    <row r="92" spans="1:9" ht="20.100000000000001" customHeight="1" x14ac:dyDescent="0.3">
      <c r="A92" s="84"/>
      <c r="B92" s="94"/>
      <c r="C92" s="120" t="s">
        <v>40</v>
      </c>
      <c r="D92" s="30" t="s">
        <v>94</v>
      </c>
      <c r="E92" s="61"/>
      <c r="F92" s="46">
        <v>53</v>
      </c>
      <c r="G92" s="15"/>
      <c r="H92" s="35">
        <v>1</v>
      </c>
      <c r="I92" s="11"/>
    </row>
    <row r="93" spans="1:9" ht="20.100000000000001" customHeight="1" x14ac:dyDescent="0.3">
      <c r="A93" s="84"/>
      <c r="B93" s="94"/>
      <c r="C93" s="121"/>
      <c r="D93" s="30" t="s">
        <v>50</v>
      </c>
      <c r="E93" s="61"/>
      <c r="F93" s="46">
        <v>54</v>
      </c>
      <c r="G93" s="15"/>
      <c r="H93" s="35">
        <v>1</v>
      </c>
      <c r="I93" s="11"/>
    </row>
    <row r="94" spans="1:9" ht="20.100000000000001" customHeight="1" x14ac:dyDescent="0.3">
      <c r="A94" s="84"/>
      <c r="B94" s="94"/>
      <c r="C94" s="122"/>
      <c r="D94" s="30" t="s">
        <v>43</v>
      </c>
      <c r="E94" s="61"/>
      <c r="F94" s="46">
        <v>55</v>
      </c>
      <c r="G94" s="15"/>
      <c r="H94" s="35">
        <v>1</v>
      </c>
      <c r="I94" s="11"/>
    </row>
    <row r="95" spans="1:9" ht="20.100000000000001" customHeight="1" x14ac:dyDescent="0.3">
      <c r="A95" s="84"/>
      <c r="B95" s="94"/>
      <c r="C95" s="120" t="s">
        <v>41</v>
      </c>
      <c r="D95" s="30" t="s">
        <v>93</v>
      </c>
      <c r="E95" s="61"/>
      <c r="F95" s="46">
        <v>56</v>
      </c>
      <c r="G95" s="15"/>
      <c r="H95" s="35">
        <v>1</v>
      </c>
      <c r="I95" s="11"/>
    </row>
    <row r="96" spans="1:9" ht="20.100000000000001" customHeight="1" x14ac:dyDescent="0.3">
      <c r="A96" s="84"/>
      <c r="B96" s="94"/>
      <c r="C96" s="121"/>
      <c r="D96" s="30" t="s">
        <v>50</v>
      </c>
      <c r="E96" s="61"/>
      <c r="F96" s="46">
        <v>57</v>
      </c>
      <c r="G96" s="15"/>
      <c r="H96" s="35">
        <v>1</v>
      </c>
      <c r="I96" s="11"/>
    </row>
    <row r="97" spans="1:9" ht="20.100000000000001" customHeight="1" x14ac:dyDescent="0.3">
      <c r="A97" s="84"/>
      <c r="B97" s="94"/>
      <c r="C97" s="122"/>
      <c r="D97" s="30" t="s">
        <v>43</v>
      </c>
      <c r="E97" s="61"/>
      <c r="F97" s="46">
        <v>58</v>
      </c>
      <c r="G97" s="15"/>
      <c r="H97" s="35">
        <v>1</v>
      </c>
      <c r="I97" s="11"/>
    </row>
    <row r="98" spans="1:9" ht="20.100000000000001" customHeight="1" x14ac:dyDescent="0.3">
      <c r="A98" s="84"/>
      <c r="B98" s="94"/>
      <c r="C98" s="120" t="s">
        <v>42</v>
      </c>
      <c r="D98" s="30" t="s">
        <v>93</v>
      </c>
      <c r="E98" s="61"/>
      <c r="F98" s="46">
        <v>59</v>
      </c>
      <c r="G98" s="15"/>
      <c r="H98" s="35">
        <v>1</v>
      </c>
      <c r="I98" s="11"/>
    </row>
    <row r="99" spans="1:9" ht="20.100000000000001" customHeight="1" x14ac:dyDescent="0.3">
      <c r="A99" s="84"/>
      <c r="B99" s="94"/>
      <c r="C99" s="121"/>
      <c r="D99" s="30" t="s">
        <v>50</v>
      </c>
      <c r="E99" s="61"/>
      <c r="F99" s="46">
        <v>60</v>
      </c>
      <c r="G99" s="15"/>
      <c r="H99" s="35">
        <v>1</v>
      </c>
      <c r="I99" s="11"/>
    </row>
    <row r="100" spans="1:9" ht="20.100000000000001" customHeight="1" x14ac:dyDescent="0.3">
      <c r="A100" s="84"/>
      <c r="B100" s="97"/>
      <c r="C100" s="122"/>
      <c r="D100" s="30" t="s">
        <v>43</v>
      </c>
      <c r="E100" s="61"/>
      <c r="F100" s="46">
        <v>61</v>
      </c>
      <c r="G100" s="15"/>
      <c r="H100" s="35">
        <v>1</v>
      </c>
      <c r="I100" s="11"/>
    </row>
    <row r="101" spans="1:9" ht="20.100000000000001" customHeight="1" x14ac:dyDescent="0.3">
      <c r="A101" s="77"/>
      <c r="B101" s="78"/>
      <c r="C101" s="78"/>
      <c r="D101" s="78"/>
      <c r="E101" s="78"/>
      <c r="F101" s="78"/>
      <c r="G101" s="79"/>
      <c r="H101" s="43">
        <f>SUM(H40:H100)</f>
        <v>106</v>
      </c>
      <c r="I101" s="10">
        <f>SUM(I40:I100)</f>
        <v>0</v>
      </c>
    </row>
    <row r="102" spans="1:9" ht="20.100000000000001" customHeight="1" thickBot="1" x14ac:dyDescent="0.35">
      <c r="A102" s="127" t="s">
        <v>13</v>
      </c>
      <c r="B102" s="128"/>
      <c r="C102" s="128"/>
      <c r="D102" s="128"/>
      <c r="E102" s="128"/>
      <c r="F102" s="128"/>
      <c r="G102" s="129"/>
      <c r="H102" s="16">
        <v>200</v>
      </c>
      <c r="I102" s="17">
        <v>0</v>
      </c>
    </row>
  </sheetData>
  <mergeCells count="68">
    <mergeCell ref="A102:G102"/>
    <mergeCell ref="B72:B83"/>
    <mergeCell ref="B16:B19"/>
    <mergeCell ref="C16:C19"/>
    <mergeCell ref="C38:D38"/>
    <mergeCell ref="B58:B63"/>
    <mergeCell ref="C61:C63"/>
    <mergeCell ref="C87:D87"/>
    <mergeCell ref="C86:D86"/>
    <mergeCell ref="C84:D84"/>
    <mergeCell ref="C72:C75"/>
    <mergeCell ref="C76:C77"/>
    <mergeCell ref="A40:A100"/>
    <mergeCell ref="B53:B57"/>
    <mergeCell ref="C57:D57"/>
    <mergeCell ref="B70:B71"/>
    <mergeCell ref="C69:D69"/>
    <mergeCell ref="B41:B42"/>
    <mergeCell ref="B84:B100"/>
    <mergeCell ref="C80:C82"/>
    <mergeCell ref="C41:D41"/>
    <mergeCell ref="C89:C91"/>
    <mergeCell ref="C92:C94"/>
    <mergeCell ref="C95:C97"/>
    <mergeCell ref="C98:C100"/>
    <mergeCell ref="C78:C79"/>
    <mergeCell ref="C85:D85"/>
    <mergeCell ref="C88:D88"/>
    <mergeCell ref="C64:C67"/>
    <mergeCell ref="B64:B67"/>
    <mergeCell ref="C56:D56"/>
    <mergeCell ref="C58:C60"/>
    <mergeCell ref="C5:D5"/>
    <mergeCell ref="C4:D4"/>
    <mergeCell ref="B3:D3"/>
    <mergeCell ref="C7:D7"/>
    <mergeCell ref="A8:G8"/>
    <mergeCell ref="C55:D55"/>
    <mergeCell ref="C54:D54"/>
    <mergeCell ref="C53:D53"/>
    <mergeCell ref="A9:A38"/>
    <mergeCell ref="C6:D6"/>
    <mergeCell ref="B9:B15"/>
    <mergeCell ref="B33:B35"/>
    <mergeCell ref="B36:B37"/>
    <mergeCell ref="C9:C15"/>
    <mergeCell ref="C43:C52"/>
    <mergeCell ref="B43:B52"/>
    <mergeCell ref="C33:C35"/>
    <mergeCell ref="C40:D40"/>
    <mergeCell ref="C42:D42"/>
    <mergeCell ref="A39:G39"/>
    <mergeCell ref="G89:G91"/>
    <mergeCell ref="A101:G101"/>
    <mergeCell ref="A1:I1"/>
    <mergeCell ref="A2:I2"/>
    <mergeCell ref="A4:A7"/>
    <mergeCell ref="C36:D36"/>
    <mergeCell ref="C30:C32"/>
    <mergeCell ref="C20:C21"/>
    <mergeCell ref="B20:B21"/>
    <mergeCell ref="C25:C26"/>
    <mergeCell ref="C22:D22"/>
    <mergeCell ref="C28:C29"/>
    <mergeCell ref="B23:B26"/>
    <mergeCell ref="B28:B32"/>
    <mergeCell ref="C23:C24"/>
    <mergeCell ref="C37:D37"/>
  </mergeCells>
  <phoneticPr fontId="1" type="noConversion"/>
  <pageMargins left="0.39370078740157483" right="0" top="0.11811023622047245" bottom="0" header="0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..</dc:creator>
  <cp:lastModifiedBy>dra</cp:lastModifiedBy>
  <cp:lastPrinted>2012-09-20T07:02:45Z</cp:lastPrinted>
  <dcterms:created xsi:type="dcterms:W3CDTF">2012-08-22T01:32:12Z</dcterms:created>
  <dcterms:modified xsi:type="dcterms:W3CDTF">2025-05-01T07:37:02Z</dcterms:modified>
</cp:coreProperties>
</file>