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data\채점기준표+정답\2512\"/>
    </mc:Choice>
  </mc:AlternateContent>
  <xr:revisionPtr revIDLastSave="0" documentId="13_ncr:1_{CBB5A782-D2A7-437C-932D-BB1D68F88CC3}" xr6:coauthVersionLast="47" xr6:coauthVersionMax="47" xr10:uidLastSave="{00000000-0000-0000-0000-000000000000}"/>
  <bookViews>
    <workbookView xWindow="-105" yWindow="0" windowWidth="23085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G77" i="1" l="1"/>
  <c r="G76" i="1"/>
  <c r="G50" i="1"/>
  <c r="G49" i="1"/>
  <c r="G39" i="1"/>
  <c r="G38" i="1"/>
  <c r="G12" i="1"/>
  <c r="G11" i="1"/>
  <c r="I90" i="1"/>
  <c r="I34" i="1"/>
  <c r="I8" i="1"/>
  <c r="I91" i="1" s="1"/>
  <c r="H90" i="1" l="1"/>
  <c r="H34" i="1"/>
  <c r="H8" i="1" l="1"/>
  <c r="H91" i="1" l="1"/>
</calcChain>
</file>

<file path=xl/sharedStrings.xml><?xml version="1.0" encoding="utf-8"?>
<sst xmlns="http://schemas.openxmlformats.org/spreadsheetml/2006/main" count="297" uniqueCount="181">
  <si>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</si>
  <si>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</si>
  <si>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</si>
  <si>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</si>
  <si>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</si>
  <si>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</si>
  <si>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</si>
  <si>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</si>
  <si>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</si>
  <si>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</si>
  <si>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</si>
  <si>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</si>
  <si>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쪽번호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</si>
  <si>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</si>
  <si>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</si>
  <si>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</si>
  <si>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</si>
  <si>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</si>
  <si>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</si>
  <si>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파일명 (수검번호.hwp)</t>
    <phoneticPr fontId="1" type="noConversion"/>
  </si>
  <si>
    <t>② 정렬 (가운데 정렬)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</si>
  <si>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</si>
  <si>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</si>
  <si>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</si>
  <si>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문단모양</t>
    <phoneticPr fontId="1" type="noConversion"/>
  </si>
  <si>
    <t>적용사항</t>
    <phoneticPr fontId="2" type="noConversion"/>
  </si>
  <si>
    <t>오타감점</t>
    <phoneticPr fontId="1" type="noConversion"/>
  </si>
  <si>
    <t>오타 1개 -2점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</si>
  <si>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</si>
  <si>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</si>
  <si>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</si>
  <si>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</si>
  <si>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</si>
  <si>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</si>
  <si>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</si>
  <si>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</si>
  <si>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</si>
  <si>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</si>
  <si>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</si>
  <si>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</si>
  <si>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</si>
  <si>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</si>
  <si>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② 크기-너비 (80mm)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</si>
  <si>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</si>
  <si>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</si>
  <si>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</si>
  <si>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</si>
  <si>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</si>
  <si>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</si>
  <si>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</si>
  <si>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글꼴 (바탕, 10pt), 양쪽정렬, 줄간격 (160%)</t>
    <phoneticPr fontId="1" type="noConversion"/>
  </si>
  <si>
    <t>⑥ 글상자 위치 (글자처럼 취급)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</si>
  <si>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</si>
  <si>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</si>
  <si>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</si>
  <si>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</si>
  <si>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이중 실선 (0.5mm)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</si>
  <si>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</si>
  <si>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</si>
  <si>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</si>
  <si>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</si>
  <si>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</si>
  <si>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</si>
  <si>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</si>
  <si>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</si>
  <si>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</si>
  <si>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글자모양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</si>
  <si>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</si>
  <si>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</si>
  <si>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</si>
  <si>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</si>
  <si>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</si>
  <si>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기울임</t>
    <phoneticPr fontId="1" type="noConversion"/>
  </si>
  <si>
    <t>④ 크기 : 높이(20mm)</t>
    <phoneticPr fontId="1" type="noConversion"/>
  </si>
  <si>
    <t>① 글씨체 (굴림)</t>
    <phoneticPr fontId="1" type="noConversion"/>
  </si>
  <si>
    <t xml:space="preserve">     </t>
    <phoneticPr fontId="1" type="noConversion"/>
  </si>
  <si>
    <t>② 크기-높이 (12mm)</t>
    <phoneticPr fontId="1" type="noConversion"/>
  </si>
  <si>
    <t>⑨ 글씨크기 (20pt)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</si>
  <si>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</si>
  <si>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</si>
  <si>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왼쪽여백 (10pt), 내어쓰기 (12pt)</t>
    <phoneticPr fontId="1" type="noConversion"/>
  </si>
  <si>
    <t>① 글꼴 (궁서)</t>
    <phoneticPr fontId="1" type="noConversion"/>
  </si>
  <si>
    <t>③ 테두리 : 이중 실선(1.00mm)</t>
    <phoneticPr fontId="1" type="noConversion"/>
  </si>
  <si>
    <t>⑤ 위치 (어울림 : 세로-쪽의 위 24mm)</t>
    <phoneticPr fontId="1" type="noConversion"/>
  </si>
  <si>
    <t>② 크기 (12pt)</t>
    <phoneticPr fontId="1" type="noConversion"/>
  </si>
  <si>
    <t>③ 크기-높이 (90mm)</t>
    <phoneticPr fontId="1" type="noConversion"/>
  </si>
  <si>
    <t>② 크기 (13pt)</t>
    <phoneticPr fontId="1" type="noConversion"/>
  </si>
  <si>
    <t>③ 크기 : 너비(120mm)</t>
    <phoneticPr fontId="1" type="noConversion"/>
  </si>
  <si>
    <t>① 진하게</t>
    <phoneticPr fontId="1" type="noConversion"/>
  </si>
  <si>
    <t>① 크기 (13pt)</t>
    <phoneticPr fontId="1" type="noConversion"/>
  </si>
  <si>
    <t>① 글씨체 (견고딕)</t>
    <phoneticPr fontId="1" type="noConversion"/>
  </si>
  <si>
    <t>② 크기 (25pt)</t>
    <phoneticPr fontId="1" type="noConversion"/>
  </si>
  <si>
    <t>⑧ 글씨체 (휴먼옛체)</t>
    <phoneticPr fontId="1" type="noConversion"/>
  </si>
  <si>
    <t>③ 크기-높이 (30mm)</t>
    <phoneticPr fontId="1" type="noConversion"/>
  </si>
  <si>
    <t>① 글씨체 (궁서)</t>
    <phoneticPr fontId="1" type="noConversion"/>
  </si>
  <si>
    <t>① 글꼴 (굴림)</t>
    <phoneticPr fontId="1" type="noConversion"/>
  </si>
  <si>
    <t>② 가운데 아래</t>
    <phoneticPr fontId="1" type="noConversion"/>
  </si>
  <si>
    <t>① 글씨체 (중고딕)</t>
    <phoneticPr fontId="1" type="noConversion"/>
  </si>
  <si>
    <t>② 글씨체 (돋움)</t>
    <phoneticPr fontId="1" type="noConversion"/>
  </si>
  <si>
    <t>② 크기-너비 (35mm)</t>
    <phoneticPr fontId="1" type="noConversion"/>
  </si>
  <si>
    <t>① 글씨체 (중고딕)</t>
    <phoneticPr fontId="1" type="noConversion"/>
  </si>
  <si>
    <t>⑤ 채우기 : 색상(RGB:227,220,193)</t>
    <phoneticPr fontId="1" type="noConversion"/>
  </si>
  <si>
    <t>① 색상(RGB:105,155,55)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</si>
  <si>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  <phoneticPr fontId="1" type="noConversion"/>
  </si>
  <si>
    <t>① 환경(環境), ② 분석(分析), ③ 재무구조(財務構造), ④ 설립(設立), ⑤ 부실(不實)</t>
    <phoneticPr fontId="1" type="noConversion"/>
  </si>
  <si>
    <t>"강" → "가" 글자바꿈</t>
    <phoneticPr fontId="1" type="noConversion"/>
  </si>
  <si>
    <t>"해이가" / "도덕적" 순서바꿈</t>
    <phoneticPr fontId="1" type="noConversion"/>
  </si>
  <si>
    <t>① 글씨체 : 휴먼옛체</t>
    <phoneticPr fontId="1" type="noConversion"/>
  </si>
  <si>
    <t>④ 글상자 모서리 (둥근 모양)</t>
    <phoneticPr fontId="1" type="noConversion"/>
  </si>
  <si>
    <t>① 쪽 번호 매기기 (A,B,C 순으로)</t>
    <phoneticPr fontId="1" type="noConversion"/>
  </si>
  <si>
    <t>① 종류 (꺾은선형)</t>
    <phoneticPr fontId="1" type="noConversion"/>
  </si>
  <si>
    <t>① 글씨체 (굴림체)</t>
    <phoneticPr fontId="1" type="noConversion"/>
  </si>
  <si>
    <t>① 크기-너비 (60mm)</t>
    <phoneticPr fontId="1" type="noConversion"/>
  </si>
  <si>
    <t>문구 (대학교육정책포럼)</t>
    <phoneticPr fontId="1" type="noConversion"/>
  </si>
  <si>
    <t>문구 (대학 퇴출 및 통폐합의 방향과 과제를 주제)</t>
    <phoneticPr fontId="1" type="noConversion"/>
  </si>
  <si>
    <t>① ★, ② ★, ③ ※</t>
    <phoneticPr fontId="1" type="noConversion"/>
  </si>
  <si>
    <t>문구 (행사안내)</t>
    <phoneticPr fontId="1" type="noConversion"/>
  </si>
  <si>
    <t>문구 (※ 기타… 이하 문단)</t>
    <phoneticPr fontId="1" type="noConversion"/>
  </si>
  <si>
    <t>문구 (한국대학교육협의회)</t>
    <phoneticPr fontId="1" type="noConversion"/>
  </si>
  <si>
    <t>문구 (DIAT)</t>
    <phoneticPr fontId="1" type="noConversion"/>
  </si>
  <si>
    <t>문구 (대학 구조조정)</t>
    <phoneticPr fontId="1" type="noConversion"/>
  </si>
  <si>
    <t>문구① (1. 학령인구 감소)</t>
    <phoneticPr fontId="1" type="noConversion"/>
  </si>
  <si>
    <t>문구② (2. 한계대학이란?)</t>
    <phoneticPr fontId="1" type="noConversion"/>
  </si>
  <si>
    <t>문구 (…비위나 해이가 도덕적 대학…)</t>
    <phoneticPr fontId="1" type="noConversion"/>
  </si>
  <si>
    <r>
      <t>① 파일명 "</t>
    </r>
    <r>
      <rPr>
        <sz val="8"/>
        <color rgb="FF0000FF"/>
        <rFont val="함초롬돋움"/>
        <family val="3"/>
        <charset val="129"/>
      </rPr>
      <t>그림D</t>
    </r>
    <r>
      <rPr>
        <sz val="8"/>
        <color indexed="8"/>
        <rFont val="함초롬돋움"/>
        <family val="3"/>
        <charset val="129"/>
      </rPr>
      <t>.jpg" 삽입</t>
    </r>
    <phoneticPr fontId="1" type="noConversion"/>
  </si>
  <si>
    <t>문구 (…향후 증강 추이는 가속화될…)</t>
    <phoneticPr fontId="1" type="noConversion"/>
  </si>
  <si>
    <r>
      <t xml:space="preserve">제목 문구 (학령인구 변동 </t>
    </r>
    <r>
      <rPr>
        <sz val="8"/>
        <color rgb="FF0000FF"/>
        <rFont val="함초롬돋움"/>
        <family val="3"/>
        <charset val="129"/>
      </rPr>
      <t>추계</t>
    </r>
    <r>
      <rPr>
        <sz val="8"/>
        <color theme="1"/>
        <rFont val="함초롬돋움"/>
        <family val="3"/>
        <charset val="129"/>
      </rPr>
      <t>)</t>
    </r>
    <phoneticPr fontId="1" type="noConversion"/>
  </si>
  <si>
    <r>
      <t xml:space="preserve">문구 </t>
    </r>
    <r>
      <rPr>
        <sz val="8"/>
        <color rgb="FF0000FF"/>
        <rFont val="함초롬돋움"/>
        <family val="3"/>
        <charset val="129"/>
      </rPr>
      <t>(학령인구)</t>
    </r>
    <r>
      <rPr>
        <sz val="8"/>
        <color indexed="8"/>
        <rFont val="함초롬돋움"/>
        <family val="3"/>
        <charset val="129"/>
      </rPr>
      <t xml:space="preserve">
[한 나라 또는 지역의 주어진 교육수준에 이론적으로 대응하는 연령집단의 인구]</t>
    </r>
    <phoneticPr fontId="1" type="noConversion"/>
  </si>
  <si>
    <t>② 채우기 : 색상(RGB:157,135,145)</t>
    <phoneticPr fontId="1" type="noConversion"/>
  </si>
  <si>
    <r>
      <t>문구 (</t>
    </r>
    <r>
      <rPr>
        <sz val="8"/>
        <color rgb="FF0000FF"/>
        <rFont val="함초롬돋움"/>
        <family val="3"/>
        <charset val="129"/>
      </rPr>
      <t>2025.02.21.(금) 18:00까지 온라인 사전 등록(http://www.ihd.or.kr)</t>
    </r>
    <r>
      <rPr>
        <sz val="8"/>
        <color indexed="8"/>
        <rFont val="함초롬돋움"/>
        <family val="3"/>
        <charset val="129"/>
      </rPr>
      <t>)</t>
    </r>
    <phoneticPr fontId="1" type="noConversion"/>
  </si>
  <si>
    <t>문구 (2025. 02. 09.)</t>
    <phoneticPr fontId="1" type="noConversion"/>
  </si>
  <si>
    <t>2502회 디지털정보활용능력 워드프로세서 분야 채점기준표(D형)</t>
    <phoneticPr fontId="2" type="noConversion"/>
  </si>
  <si>
    <t>① 글씨체 (돋움체)</t>
    <phoneticPr fontId="1" type="noConversion"/>
  </si>
  <si>
    <t>돋움체</t>
    <phoneticPr fontId="1" type="noConversion"/>
  </si>
  <si>
    <t>② 채우기 : 색상(RGB:241,18,18)</t>
    <phoneticPr fontId="1" type="noConversion"/>
  </si>
  <si>
    <t>③ 크기-너비 (100mm) 2.83465</t>
    <phoneticPr fontId="1" type="noConversion"/>
  </si>
  <si>
    <t>④ 크기-높이 (20mm)</t>
    <phoneticPr fontId="1" type="noConversion"/>
  </si>
  <si>
    <t>BOLD</t>
    <phoneticPr fontId="1" type="noConversion"/>
  </si>
  <si>
    <t>ITALIC</t>
    <phoneticPr fontId="1" type="noConversion"/>
  </si>
  <si>
    <t>궁서</t>
    <phoneticPr fontId="1" type="noConversion"/>
  </si>
  <si>
    <t>① 기울임</t>
    <phoneticPr fontId="1" type="noConversion"/>
  </si>
  <si>
    <t>UNDERLINE</t>
    <phoneticPr fontId="1" type="noConversion"/>
  </si>
  <si>
    <t>왼쪽여백 (10pt), 내어쓰기 (10pt)
1pt당 200 (내어쓰기 음수)</t>
    <phoneticPr fontId="1" type="noConversion"/>
  </si>
  <si>
    <t>2000 -2000</t>
    <phoneticPr fontId="1" type="noConversion"/>
  </si>
  <si>
    <t>① 크기 (12pt)</t>
    <phoneticPr fontId="1" type="noConversion"/>
  </si>
  <si>
    <t>CENTER</t>
    <phoneticPr fontId="1" type="noConversion"/>
  </si>
  <si>
    <t>① 글씨체 (돋움)</t>
    <phoneticPr fontId="1" type="noConversion"/>
  </si>
  <si>
    <t>② 크기 (20pt)</t>
    <phoneticPr fontId="1" type="noConversion"/>
  </si>
  <si>
    <t>굴림</t>
    <phoneticPr fontId="1" type="noConversion"/>
  </si>
  <si>
    <t>RIGHT</t>
    <phoneticPr fontId="1" type="noConversion"/>
  </si>
  <si>
    <t>Digit</t>
    <phoneticPr fontId="1" type="noConversion"/>
  </si>
  <si>
    <t>BottomCenter</t>
    <phoneticPr fontId="1" type="noConversion"/>
  </si>
  <si>
    <t>① 크기-너비 (70mm)</t>
    <phoneticPr fontId="1" type="noConversion"/>
  </si>
  <si>
    <t>③ 테두리 (이중실선 1.00mm)</t>
    <phoneticPr fontId="1" type="noConversion"/>
  </si>
  <si>
    <t>DoubleSlim</t>
    <phoneticPr fontId="1" type="noConversion"/>
  </si>
  <si>
    <t>④ 글상자 모서리 (반원)</t>
    <phoneticPr fontId="1" type="noConversion"/>
  </si>
  <si>
    <t>⑤ 채우기 : 색상(RGB:240,199,123)</t>
    <phoneticPr fontId="1" type="noConversion"/>
  </si>
  <si>
    <t>⑧ 글씨체 (궁서체)</t>
    <phoneticPr fontId="1" type="noConversion"/>
  </si>
  <si>
    <t>궁서체</t>
    <phoneticPr fontId="1" type="noConversion"/>
  </si>
  <si>
    <t>true</t>
    <phoneticPr fontId="1" type="noConversion"/>
  </si>
  <si>
    <t>돋움</t>
    <phoneticPr fontId="1" type="noConversion"/>
  </si>
  <si>
    <t>② 글씨체 (굴림)</t>
    <phoneticPr fontId="1" type="noConversion"/>
  </si>
  <si>
    <t>"은" → "는" 글자바꿈</t>
    <phoneticPr fontId="1" type="noConversion"/>
  </si>
  <si>
    <t>"하층은" / "건물로" 순서바꿈</t>
    <phoneticPr fontId="1" type="noConversion"/>
  </si>
  <si>
    <t>굴림체</t>
    <phoneticPr fontId="1" type="noConversion"/>
  </si>
  <si>
    <t>① 색상(RGB:213,170,213)</t>
    <phoneticPr fontId="1" type="noConversion"/>
  </si>
  <si>
    <t>① 글씨체 (맑은 고딕)</t>
    <phoneticPr fontId="1" type="noConversion"/>
  </si>
  <si>
    <t>맑은고딕</t>
    <phoneticPr fontId="1" type="noConversion"/>
  </si>
  <si>
    <t>BOLD</t>
  </si>
  <si>
    <t>① 글꼴 (궁서체)</t>
    <phoneticPr fontId="1" type="noConversion"/>
  </si>
  <si>
    <t>LatinCapital</t>
  </si>
  <si>
    <t>휴먼옛체</t>
    <phoneticPr fontId="1" type="noConversion"/>
  </si>
  <si>
    <t>center</t>
    <phoneticPr fontId="1" type="noConversion"/>
  </si>
  <si>
    <t>Center</t>
    <phoneticPr fontId="1" type="noConversion"/>
  </si>
  <si>
    <t>2000 -2400</t>
    <phoneticPr fontId="1" type="noConversion"/>
  </si>
  <si>
    <t>한양견고딕</t>
    <phoneticPr fontId="1" type="noConversion"/>
  </si>
  <si>
    <t>Right</t>
    <phoneticPr fontId="1" type="noConversion"/>
  </si>
  <si>
    <t>한양중고딕</t>
    <phoneticPr fontId="1" type="noConversion"/>
  </si>
  <si>
    <t>증가추이</t>
    <phoneticPr fontId="1" type="noConversion"/>
  </si>
  <si>
    <t>덕적해이</t>
    <phoneticPr fontId="1" type="noConversion"/>
  </si>
  <si>
    <t>제목 문구 (학령인구 변동 추계(단위:천명))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</si>
</sst>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8"/>
      <name val="함초롬돋움"/>
      <family val="3"/>
      <charset val="129"/>
    </font>
    <font>
      <b/>
      <sz val="16"/>
      <color indexed="8"/>
      <name val="HY헤드라인M"/>
      <family val="1"/>
      <charset val="129"/>
    </font>
    <font>
      <sz val="8"/>
      <color rgb="FF0000FF"/>
      <name val="함초롬돋움"/>
      <family val="3"/>
      <charset val="129"/>
    </font>
    <font>
      <sz val="8"/>
      <color theme="1"/>
      <name val="함초롬돋움"/>
      <family val="3"/>
      <charset val="129"/>
    </font>
    <font>
      <b/>
      <sz val="8"/>
      <color theme="0" tint="-0.499984740745262"/>
      <name val="함초롬돋움"/>
      <family val="3"/>
      <charset val="129"/>
    </font>
    <font>
      <sz val="8"/>
      <color theme="0" tint="-0.499984740745262"/>
      <name val="함초롬돋움"/>
      <family val="3"/>
      <charset val="129"/>
    </font>
    <font>
      <sz val="7"/>
      <color theme="0" tint="-0.499984740745262"/>
      <name val="함초롬돋움"/>
      <family val="3"/>
      <charset val="129"/>
    </font>
    <font>
      <sz val="11"/>
      <color theme="0" tint="-0.499984740745262"/>
      <name val="함초롬돋움"/>
      <family val="3"/>
      <charset val="129"/>
    </font>
    <font>
      <b/>
      <sz val="8"/>
      <name val="함초롬돋움"/>
      <family val="3"/>
      <charset val="129"/>
    </font>
    <font>
      <sz val="7"/>
      <name val="함초롬돋움"/>
      <family val="3"/>
      <charset val="129"/>
    </font>
    <font>
      <b/>
      <sz val="6"/>
      <name val="함초롬돋움"/>
      <family val="3"/>
      <charset val="129"/>
    </font>
    <font>
      <sz val="11"/>
      <name val="함초롬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0" borderId="5" xfId="0" applyFont="1" applyBorder="1">
      <alignment vertical="center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1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justify" vertical="center" wrapText="1"/>
    </xf>
    <xf numFmtId="0" fontId="12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2" fillId="0" borderId="26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center" vertical="center" wrapText="1"/>
    </xf>
    <xf numFmtId="0" fontId="14" fillId="0" borderId="5" xfId="0" applyFont="1" applyBorder="1">
      <alignment vertical="center"/>
    </xf>
    <xf numFmtId="0" fontId="14" fillId="0" borderId="5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3" borderId="5" xfId="0" quotePrefix="1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 wrapText="1"/>
    </xf>
    <xf numFmtId="0" fontId="9" fillId="0" borderId="5" xfId="0" quotePrefix="1" applyFont="1" applyBorder="1" applyAlignment="1">
      <alignment horizontal="center" vertical="center" wrapText="1"/>
    </xf>
  </cellXfs>
  <cellStyles count="1">
    <cellStyle name="표준" xfId="0" builtinId="0"/>
  </cellStyles>
  <dxfs count="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91"/>
  <sheetViews>
    <sheetView tabSelected="1" topLeftCell="B61" zoomScale="115" zoomScaleNormal="115" workbookViewId="0">
      <selection activeCell="E71" sqref="E71"/>
    </sheetView>
  </sheetViews>
  <sheetFormatPr defaultRowHeight="15.75" x14ac:dyDescent="0.3"/>
  <cols>
    <col min="1" max="1" width="10.625" style="15" customWidth="1"/>
    <col min="2" max="2" width="13.625" style="1" customWidth="1"/>
    <col min="3" max="3" width="57" style="1" customWidth="1"/>
    <col min="4" max="4" width="24" style="1" bestFit="1" customWidth="1"/>
    <col min="5" max="5" width="24.125" style="96" bestFit="1" customWidth="1"/>
    <col min="6" max="6" width="10.5" style="97" bestFit="1" customWidth="1"/>
    <col min="7" max="7" width="9.125" style="102" bestFit="1" customWidth="1"/>
    <col min="8" max="9" width="4.25" style="1" bestFit="1" customWidth="1"/>
    <col min="10" max="10" width="3.5" style="1" bestFit="1" customWidth="1"/>
    <col min="11" max="16384" width="9" style="1"/>
  </cols>
  <sheetData>
    <row r="1" spans="1:12" ht="30" customHeight="1" x14ac:dyDescent="0.3">
      <c r="A1" s="29" t="s">
        <v>131</v>
      </c>
      <c r="B1" s="29"/>
      <c r="C1" s="29"/>
      <c r="D1" s="29"/>
      <c r="E1" s="29"/>
      <c r="F1" s="29"/>
      <c r="G1" s="29"/>
      <c r="H1" s="29"/>
      <c r="I1" s="29"/>
    </row>
    <row r="2" spans="1:12" ht="36" customHeight="1" thickBot="1" x14ac:dyDescent="0.35">
      <c r="A2" s="33" t="s">
        <v>103</v>
      </c>
      <c r="B2" s="34"/>
      <c r="C2" s="34"/>
      <c r="D2" s="34"/>
      <c r="E2" s="34"/>
      <c r="F2" s="34"/>
      <c r="G2" s="34"/>
      <c r="H2" s="34"/>
      <c r="I2" s="34"/>
    </row>
    <row r="3" spans="1:12" ht="20.100000000000001" customHeight="1" x14ac:dyDescent="0.3">
      <c r="A3" s="2" t="s">
        <v>1</v>
      </c>
      <c r="B3" s="52" t="s">
        <v>25</v>
      </c>
      <c r="C3" s="53"/>
      <c r="D3" s="54"/>
      <c r="E3" s="80"/>
      <c r="F3" s="81" t="s">
        <v>2</v>
      </c>
      <c r="G3" s="98" t="s">
        <v>2</v>
      </c>
      <c r="H3" s="3" t="s">
        <v>0</v>
      </c>
      <c r="I3" s="4" t="s">
        <v>3</v>
      </c>
    </row>
    <row r="4" spans="1:12" ht="20.100000000000001" customHeight="1" x14ac:dyDescent="0.3">
      <c r="A4" s="35" t="s">
        <v>4</v>
      </c>
      <c r="B4" s="5" t="s">
        <v>5</v>
      </c>
      <c r="C4" s="45" t="s">
        <v>19</v>
      </c>
      <c r="D4" s="46"/>
      <c r="E4" s="82"/>
      <c r="F4" s="83"/>
      <c r="G4" s="99"/>
      <c r="H4" s="6"/>
      <c r="I4" s="7"/>
    </row>
    <row r="5" spans="1:12" ht="20.100000000000001" customHeight="1" x14ac:dyDescent="0.3">
      <c r="A5" s="36"/>
      <c r="B5" s="5" t="s">
        <v>6</v>
      </c>
      <c r="C5" s="45" t="s">
        <v>67</v>
      </c>
      <c r="D5" s="46"/>
      <c r="E5" s="82"/>
      <c r="F5" s="84" t="s">
        <v>7</v>
      </c>
      <c r="G5" s="13" t="s">
        <v>7</v>
      </c>
      <c r="H5" s="6">
        <v>4</v>
      </c>
      <c r="I5" s="10">
        <v>4</v>
      </c>
    </row>
    <row r="6" spans="1:12" ht="20.100000000000001" customHeight="1" x14ac:dyDescent="0.3">
      <c r="A6" s="36"/>
      <c r="B6" s="5" t="s">
        <v>8</v>
      </c>
      <c r="C6" s="45" t="s">
        <v>50</v>
      </c>
      <c r="D6" s="46"/>
      <c r="E6" s="82"/>
      <c r="F6" s="84" t="s">
        <v>7</v>
      </c>
      <c r="G6" s="13" t="s">
        <v>7</v>
      </c>
      <c r="H6" s="6">
        <v>4</v>
      </c>
      <c r="I6" s="10">
        <v>4</v>
      </c>
    </row>
    <row r="7" spans="1:12" ht="20.100000000000001" customHeight="1" x14ac:dyDescent="0.3">
      <c r="A7" s="37"/>
      <c r="B7" s="5" t="s">
        <v>26</v>
      </c>
      <c r="C7" s="45" t="s">
        <v>27</v>
      </c>
      <c r="D7" s="46"/>
      <c r="E7" s="82"/>
      <c r="F7" s="84"/>
      <c r="G7" s="13"/>
      <c r="H7" s="6">
        <v>40</v>
      </c>
      <c r="I7" s="10">
        <v>40</v>
      </c>
      <c r="L7" s="1" t="s">
        <v>75</v>
      </c>
    </row>
    <row r="8" spans="1:12" ht="20.100000000000001" customHeight="1" x14ac:dyDescent="0.3">
      <c r="A8" s="30">
        <v>283.46499999999997</v>
      </c>
      <c r="B8" s="31"/>
      <c r="C8" s="31"/>
      <c r="D8" s="31"/>
      <c r="E8" s="31"/>
      <c r="F8" s="31"/>
      <c r="G8" s="32"/>
      <c r="H8" s="8">
        <f>SUM(H5:H7)</f>
        <v>48</v>
      </c>
      <c r="I8" s="9">
        <f>SUM(I5:I7)</f>
        <v>48</v>
      </c>
    </row>
    <row r="9" spans="1:12" ht="20.100000000000001" customHeight="1" x14ac:dyDescent="0.3">
      <c r="A9" s="58" t="s">
        <v>9</v>
      </c>
      <c r="B9" s="55" t="s">
        <v>18</v>
      </c>
      <c r="C9" s="40" t="s">
        <v>113</v>
      </c>
      <c r="D9" s="27" t="s">
        <v>107</v>
      </c>
      <c r="E9" s="85" t="s">
        <v>132</v>
      </c>
      <c r="F9" s="84" t="s">
        <v>133</v>
      </c>
      <c r="G9" s="13" t="s">
        <v>171</v>
      </c>
      <c r="H9" s="6">
        <v>2</v>
      </c>
      <c r="I9" s="10">
        <v>2</v>
      </c>
      <c r="J9" s="1">
        <v>1</v>
      </c>
    </row>
    <row r="10" spans="1:12" ht="20.100000000000001" customHeight="1" x14ac:dyDescent="0.3">
      <c r="A10" s="59"/>
      <c r="B10" s="56"/>
      <c r="C10" s="41"/>
      <c r="D10" s="19" t="s">
        <v>128</v>
      </c>
      <c r="E10" s="85" t="s">
        <v>134</v>
      </c>
      <c r="F10" s="86">
        <v>1184497</v>
      </c>
      <c r="G10" s="100">
        <v>14124957</v>
      </c>
      <c r="H10" s="6">
        <v>2</v>
      </c>
      <c r="I10" s="10">
        <v>2</v>
      </c>
      <c r="J10" s="1">
        <v>2</v>
      </c>
    </row>
    <row r="11" spans="1:12" ht="20.100000000000001" customHeight="1" x14ac:dyDescent="0.3">
      <c r="A11" s="59"/>
      <c r="B11" s="56"/>
      <c r="C11" s="41"/>
      <c r="D11" s="19" t="s">
        <v>87</v>
      </c>
      <c r="E11" s="85" t="s">
        <v>135</v>
      </c>
      <c r="F11" s="84">
        <v>28346</v>
      </c>
      <c r="G11" s="103">
        <f>$A$8*120</f>
        <v>34015.799999999996</v>
      </c>
      <c r="H11" s="6">
        <v>2</v>
      </c>
      <c r="I11" s="10">
        <v>2</v>
      </c>
      <c r="J11" s="1">
        <v>3</v>
      </c>
    </row>
    <row r="12" spans="1:12" ht="20.100000000000001" customHeight="1" x14ac:dyDescent="0.3">
      <c r="A12" s="59"/>
      <c r="B12" s="56"/>
      <c r="C12" s="41"/>
      <c r="D12" s="19" t="s">
        <v>73</v>
      </c>
      <c r="E12" s="85" t="s">
        <v>136</v>
      </c>
      <c r="F12" s="84">
        <v>5669</v>
      </c>
      <c r="G12" s="103">
        <f>$A$8*20</f>
        <v>5669.2999999999993</v>
      </c>
      <c r="H12" s="6">
        <v>2</v>
      </c>
      <c r="I12" s="10">
        <v>2</v>
      </c>
      <c r="J12" s="1">
        <v>4</v>
      </c>
    </row>
    <row r="13" spans="1:12" ht="20.100000000000001" customHeight="1" x14ac:dyDescent="0.3">
      <c r="A13" s="59"/>
      <c r="B13" s="56"/>
      <c r="C13" s="41"/>
      <c r="D13" s="19" t="s">
        <v>71</v>
      </c>
      <c r="E13" s="85" t="s">
        <v>71</v>
      </c>
      <c r="F13" s="84"/>
      <c r="G13" s="13"/>
      <c r="H13" s="6">
        <v>2</v>
      </c>
      <c r="I13" s="10">
        <v>2</v>
      </c>
      <c r="J13" s="1">
        <v>5</v>
      </c>
    </row>
    <row r="14" spans="1:12" ht="20.100000000000001" customHeight="1" x14ac:dyDescent="0.3">
      <c r="A14" s="59"/>
      <c r="B14" s="56"/>
      <c r="C14" s="41"/>
      <c r="D14" s="19" t="s">
        <v>30</v>
      </c>
      <c r="E14" s="85" t="s">
        <v>30</v>
      </c>
      <c r="F14" s="84"/>
      <c r="G14" s="13"/>
      <c r="H14" s="6">
        <v>2</v>
      </c>
      <c r="I14" s="10">
        <v>2</v>
      </c>
      <c r="J14" s="1">
        <v>6</v>
      </c>
    </row>
    <row r="15" spans="1:12" ht="20.100000000000001" customHeight="1" x14ac:dyDescent="0.3">
      <c r="A15" s="59"/>
      <c r="B15" s="57"/>
      <c r="C15" s="42"/>
      <c r="D15" s="19" t="s">
        <v>23</v>
      </c>
      <c r="E15" s="85" t="s">
        <v>23</v>
      </c>
      <c r="F15" s="84"/>
      <c r="G15" s="13"/>
      <c r="H15" s="6">
        <v>2</v>
      </c>
      <c r="I15" s="10">
        <v>2</v>
      </c>
      <c r="J15" s="1">
        <v>7</v>
      </c>
    </row>
    <row r="16" spans="1:12" ht="20.100000000000001" customHeight="1" x14ac:dyDescent="0.3">
      <c r="A16" s="59"/>
      <c r="B16" s="43" t="s">
        <v>48</v>
      </c>
      <c r="C16" s="40" t="s">
        <v>114</v>
      </c>
      <c r="D16" s="19" t="s">
        <v>63</v>
      </c>
      <c r="E16" s="85" t="s">
        <v>63</v>
      </c>
      <c r="F16" s="84" t="s">
        <v>137</v>
      </c>
      <c r="G16" s="13" t="s">
        <v>137</v>
      </c>
      <c r="H16" s="6">
        <v>2</v>
      </c>
      <c r="I16" s="10">
        <v>2</v>
      </c>
      <c r="J16" s="1">
        <v>8</v>
      </c>
    </row>
    <row r="17" spans="1:10" ht="20.100000000000001" customHeight="1" x14ac:dyDescent="0.3">
      <c r="A17" s="59"/>
      <c r="B17" s="44"/>
      <c r="C17" s="42"/>
      <c r="D17" s="19" t="s">
        <v>70</v>
      </c>
      <c r="E17" s="85" t="s">
        <v>72</v>
      </c>
      <c r="F17" s="84" t="s">
        <v>138</v>
      </c>
      <c r="G17" s="13" t="s">
        <v>141</v>
      </c>
      <c r="H17" s="6">
        <v>2</v>
      </c>
      <c r="I17" s="10">
        <v>2</v>
      </c>
      <c r="J17" s="1">
        <v>9</v>
      </c>
    </row>
    <row r="18" spans="1:10" ht="20.100000000000001" customHeight="1" x14ac:dyDescent="0.3">
      <c r="A18" s="59"/>
      <c r="B18" s="5" t="s">
        <v>10</v>
      </c>
      <c r="C18" s="45" t="s">
        <v>115</v>
      </c>
      <c r="D18" s="46"/>
      <c r="E18" s="82"/>
      <c r="F18" s="84" t="s">
        <v>29</v>
      </c>
      <c r="G18" s="13" t="s">
        <v>29</v>
      </c>
      <c r="H18" s="11">
        <v>3</v>
      </c>
      <c r="I18" s="7">
        <v>3</v>
      </c>
      <c r="J18" s="1">
        <v>10</v>
      </c>
    </row>
    <row r="19" spans="1:10" ht="20.100000000000001" customHeight="1" x14ac:dyDescent="0.3">
      <c r="A19" s="59"/>
      <c r="B19" s="43" t="s">
        <v>22</v>
      </c>
      <c r="C19" s="40" t="s">
        <v>116</v>
      </c>
      <c r="D19" s="19" t="s">
        <v>94</v>
      </c>
      <c r="E19" s="85" t="s">
        <v>94</v>
      </c>
      <c r="F19" s="84" t="s">
        <v>139</v>
      </c>
      <c r="G19" s="13" t="s">
        <v>139</v>
      </c>
      <c r="H19" s="6">
        <v>1</v>
      </c>
      <c r="I19" s="10">
        <v>1</v>
      </c>
      <c r="J19" s="1">
        <v>11</v>
      </c>
    </row>
    <row r="20" spans="1:10" ht="20.100000000000001" customHeight="1" x14ac:dyDescent="0.3">
      <c r="A20" s="59"/>
      <c r="B20" s="44"/>
      <c r="C20" s="42"/>
      <c r="D20" s="19" t="s">
        <v>20</v>
      </c>
      <c r="E20" s="85" t="s">
        <v>20</v>
      </c>
      <c r="F20" s="84"/>
      <c r="G20" s="13" t="s">
        <v>173</v>
      </c>
      <c r="H20" s="6">
        <v>1</v>
      </c>
      <c r="I20" s="10">
        <v>1</v>
      </c>
      <c r="J20" s="1">
        <v>12</v>
      </c>
    </row>
    <row r="21" spans="1:10" ht="20.100000000000001" customHeight="1" x14ac:dyDescent="0.3">
      <c r="A21" s="59"/>
      <c r="B21" s="44"/>
      <c r="C21" s="40" t="s">
        <v>129</v>
      </c>
      <c r="D21" s="19" t="s">
        <v>88</v>
      </c>
      <c r="E21" s="85" t="s">
        <v>140</v>
      </c>
      <c r="F21" s="84" t="s">
        <v>138</v>
      </c>
      <c r="G21" s="13" t="s">
        <v>137</v>
      </c>
      <c r="H21" s="6">
        <v>1</v>
      </c>
      <c r="I21" s="10">
        <v>1</v>
      </c>
      <c r="J21" s="1">
        <v>13</v>
      </c>
    </row>
    <row r="22" spans="1:10" ht="20.100000000000001" customHeight="1" x14ac:dyDescent="0.3">
      <c r="A22" s="59"/>
      <c r="B22" s="49"/>
      <c r="C22" s="42"/>
      <c r="D22" s="19" t="s">
        <v>72</v>
      </c>
      <c r="E22" s="85" t="s">
        <v>70</v>
      </c>
      <c r="F22" s="84" t="s">
        <v>141</v>
      </c>
      <c r="G22" s="13" t="s">
        <v>138</v>
      </c>
      <c r="H22" s="6">
        <v>1</v>
      </c>
      <c r="I22" s="10">
        <v>1</v>
      </c>
      <c r="J22" s="1">
        <v>14</v>
      </c>
    </row>
    <row r="23" spans="1:10" ht="20.100000000000001" customHeight="1" x14ac:dyDescent="0.3">
      <c r="A23" s="59"/>
      <c r="B23" s="16" t="s">
        <v>24</v>
      </c>
      <c r="C23" s="19" t="s">
        <v>117</v>
      </c>
      <c r="D23" s="19" t="s">
        <v>80</v>
      </c>
      <c r="E23" s="85" t="s">
        <v>142</v>
      </c>
      <c r="F23" s="84" t="s">
        <v>143</v>
      </c>
      <c r="G23" s="13" t="s">
        <v>174</v>
      </c>
      <c r="H23" s="6">
        <v>2</v>
      </c>
      <c r="I23" s="10">
        <v>2</v>
      </c>
      <c r="J23" s="1">
        <v>15</v>
      </c>
    </row>
    <row r="24" spans="1:10" ht="20.100000000000001" customHeight="1" x14ac:dyDescent="0.3">
      <c r="A24" s="59"/>
      <c r="B24" s="43" t="s">
        <v>49</v>
      </c>
      <c r="C24" s="47" t="s">
        <v>130</v>
      </c>
      <c r="D24" s="19" t="s">
        <v>89</v>
      </c>
      <c r="E24" s="85" t="s">
        <v>144</v>
      </c>
      <c r="F24" s="84">
        <v>1200</v>
      </c>
      <c r="G24" s="13">
        <v>1300</v>
      </c>
      <c r="H24" s="6">
        <v>2</v>
      </c>
      <c r="I24" s="10">
        <v>2</v>
      </c>
      <c r="J24" s="1">
        <v>16</v>
      </c>
    </row>
    <row r="25" spans="1:10" ht="20.100000000000001" customHeight="1" x14ac:dyDescent="0.3">
      <c r="A25" s="59"/>
      <c r="B25" s="44"/>
      <c r="C25" s="48"/>
      <c r="D25" s="19" t="s">
        <v>20</v>
      </c>
      <c r="E25" s="85" t="s">
        <v>20</v>
      </c>
      <c r="F25" s="84" t="s">
        <v>145</v>
      </c>
      <c r="G25" s="13" t="s">
        <v>173</v>
      </c>
      <c r="H25" s="6">
        <v>1</v>
      </c>
      <c r="I25" s="10">
        <v>1</v>
      </c>
      <c r="J25" s="1">
        <v>17</v>
      </c>
    </row>
    <row r="26" spans="1:10" ht="20.100000000000001" customHeight="1" x14ac:dyDescent="0.3">
      <c r="A26" s="59"/>
      <c r="B26" s="44"/>
      <c r="C26" s="40" t="s">
        <v>118</v>
      </c>
      <c r="D26" s="19" t="s">
        <v>90</v>
      </c>
      <c r="E26" s="85" t="s">
        <v>146</v>
      </c>
      <c r="F26" s="84" t="s">
        <v>133</v>
      </c>
      <c r="G26" s="13" t="s">
        <v>175</v>
      </c>
      <c r="H26" s="6">
        <v>2</v>
      </c>
      <c r="I26" s="10">
        <v>2</v>
      </c>
      <c r="J26" s="1">
        <v>18</v>
      </c>
    </row>
    <row r="27" spans="1:10" ht="20.100000000000001" customHeight="1" x14ac:dyDescent="0.3">
      <c r="A27" s="59"/>
      <c r="B27" s="44"/>
      <c r="C27" s="41"/>
      <c r="D27" s="19" t="s">
        <v>91</v>
      </c>
      <c r="E27" s="85" t="s">
        <v>147</v>
      </c>
      <c r="F27" s="84">
        <v>2000</v>
      </c>
      <c r="G27" s="13">
        <v>2500</v>
      </c>
      <c r="H27" s="6">
        <v>2</v>
      </c>
      <c r="I27" s="10">
        <v>2</v>
      </c>
      <c r="J27" s="1">
        <v>19</v>
      </c>
    </row>
    <row r="28" spans="1:10" ht="20.100000000000001" customHeight="1" x14ac:dyDescent="0.3">
      <c r="A28" s="59"/>
      <c r="B28" s="49"/>
      <c r="C28" s="42"/>
      <c r="D28" s="19" t="s">
        <v>65</v>
      </c>
      <c r="E28" s="85" t="s">
        <v>21</v>
      </c>
      <c r="F28" s="84" t="s">
        <v>145</v>
      </c>
      <c r="G28" s="13" t="s">
        <v>173</v>
      </c>
      <c r="H28" s="6">
        <v>2</v>
      </c>
      <c r="I28" s="10">
        <v>2</v>
      </c>
      <c r="J28" s="1">
        <v>20</v>
      </c>
    </row>
    <row r="29" spans="1:10" ht="20.100000000000001" customHeight="1" x14ac:dyDescent="0.3">
      <c r="A29" s="59"/>
      <c r="B29" s="55" t="s">
        <v>11</v>
      </c>
      <c r="C29" s="61" t="s">
        <v>119</v>
      </c>
      <c r="D29" s="20" t="s">
        <v>95</v>
      </c>
      <c r="E29" s="87" t="s">
        <v>95</v>
      </c>
      <c r="F29" s="88" t="s">
        <v>148</v>
      </c>
      <c r="G29" s="12" t="s">
        <v>148</v>
      </c>
      <c r="H29" s="12">
        <v>2</v>
      </c>
      <c r="I29" s="17">
        <v>2</v>
      </c>
      <c r="J29" s="1">
        <v>21</v>
      </c>
    </row>
    <row r="30" spans="1:10" ht="20.100000000000001" customHeight="1" x14ac:dyDescent="0.3">
      <c r="A30" s="59"/>
      <c r="B30" s="56"/>
      <c r="C30" s="62"/>
      <c r="D30" s="20" t="s">
        <v>59</v>
      </c>
      <c r="E30" s="87" t="s">
        <v>53</v>
      </c>
      <c r="F30" s="88">
        <v>900</v>
      </c>
      <c r="G30" s="12">
        <v>900</v>
      </c>
      <c r="H30" s="12">
        <v>2</v>
      </c>
      <c r="I30" s="17">
        <v>2</v>
      </c>
      <c r="J30" s="1">
        <v>22</v>
      </c>
    </row>
    <row r="31" spans="1:10" ht="20.100000000000001" customHeight="1" x14ac:dyDescent="0.3">
      <c r="A31" s="59"/>
      <c r="B31" s="57"/>
      <c r="C31" s="63"/>
      <c r="D31" s="20" t="s">
        <v>54</v>
      </c>
      <c r="E31" s="87" t="s">
        <v>54</v>
      </c>
      <c r="F31" s="88" t="s">
        <v>149</v>
      </c>
      <c r="G31" s="12" t="s">
        <v>176</v>
      </c>
      <c r="H31" s="12">
        <v>2</v>
      </c>
      <c r="I31" s="17">
        <v>2</v>
      </c>
      <c r="J31" s="1">
        <v>23</v>
      </c>
    </row>
    <row r="32" spans="1:10" ht="20.100000000000001" customHeight="1" x14ac:dyDescent="0.3">
      <c r="A32" s="59"/>
      <c r="B32" s="55" t="s">
        <v>12</v>
      </c>
      <c r="C32" s="38" t="s">
        <v>109</v>
      </c>
      <c r="D32" s="39"/>
      <c r="E32" s="89"/>
      <c r="F32" s="88" t="s">
        <v>150</v>
      </c>
      <c r="G32" s="12" t="s">
        <v>170</v>
      </c>
      <c r="H32" s="12">
        <v>2</v>
      </c>
      <c r="I32" s="17">
        <v>2</v>
      </c>
      <c r="J32" s="1">
        <v>24</v>
      </c>
    </row>
    <row r="33" spans="1:10" ht="20.100000000000001" customHeight="1" x14ac:dyDescent="0.3">
      <c r="A33" s="60"/>
      <c r="B33" s="57"/>
      <c r="C33" s="50" t="s">
        <v>96</v>
      </c>
      <c r="D33" s="51"/>
      <c r="E33" s="89"/>
      <c r="F33" s="88" t="s">
        <v>151</v>
      </c>
      <c r="G33" s="12" t="s">
        <v>151</v>
      </c>
      <c r="H33" s="12">
        <v>2</v>
      </c>
      <c r="I33" s="17">
        <v>2</v>
      </c>
      <c r="J33" s="1">
        <v>25</v>
      </c>
    </row>
    <row r="34" spans="1:10" ht="20.100000000000001" customHeight="1" x14ac:dyDescent="0.3">
      <c r="A34" s="30"/>
      <c r="B34" s="31"/>
      <c r="C34" s="31"/>
      <c r="D34" s="31"/>
      <c r="E34" s="31"/>
      <c r="F34" s="31"/>
      <c r="G34" s="32"/>
      <c r="H34" s="8">
        <f>SUM(H9:H33)</f>
        <v>46</v>
      </c>
      <c r="I34" s="9">
        <f>SUM(I9:I33)</f>
        <v>46</v>
      </c>
    </row>
    <row r="35" spans="1:10" ht="20.100000000000001" customHeight="1" x14ac:dyDescent="0.3">
      <c r="A35" s="35" t="s">
        <v>14</v>
      </c>
      <c r="B35" s="5" t="s">
        <v>60</v>
      </c>
      <c r="C35" s="45" t="s">
        <v>55</v>
      </c>
      <c r="D35" s="46"/>
      <c r="E35" s="82"/>
      <c r="F35" s="84" t="s">
        <v>7</v>
      </c>
      <c r="G35" s="13" t="s">
        <v>7</v>
      </c>
      <c r="H35" s="6">
        <v>4</v>
      </c>
      <c r="I35" s="10">
        <v>4</v>
      </c>
      <c r="J35" s="1">
        <v>1</v>
      </c>
    </row>
    <row r="36" spans="1:10" ht="20.100000000000001" customHeight="1" x14ac:dyDescent="0.3">
      <c r="A36" s="36"/>
      <c r="B36" s="76" t="s">
        <v>36</v>
      </c>
      <c r="C36" s="67" t="s">
        <v>37</v>
      </c>
      <c r="D36" s="68"/>
      <c r="E36" s="82"/>
      <c r="F36" s="84"/>
      <c r="G36" s="13"/>
      <c r="H36" s="6">
        <v>3</v>
      </c>
      <c r="I36" s="10">
        <v>3</v>
      </c>
      <c r="J36" s="1">
        <v>2</v>
      </c>
    </row>
    <row r="37" spans="1:10" ht="20.100000000000001" customHeight="1" x14ac:dyDescent="0.3">
      <c r="A37" s="36"/>
      <c r="B37" s="76"/>
      <c r="C37" s="67" t="s">
        <v>38</v>
      </c>
      <c r="D37" s="68"/>
      <c r="E37" s="82"/>
      <c r="F37" s="84"/>
      <c r="G37" s="13"/>
      <c r="H37" s="6">
        <v>3</v>
      </c>
      <c r="I37" s="10">
        <v>3</v>
      </c>
      <c r="J37" s="1">
        <v>3</v>
      </c>
    </row>
    <row r="38" spans="1:10" ht="20.100000000000001" customHeight="1" x14ac:dyDescent="0.3">
      <c r="A38" s="36"/>
      <c r="B38" s="55" t="s">
        <v>17</v>
      </c>
      <c r="C38" s="40" t="s">
        <v>120</v>
      </c>
      <c r="D38" s="27" t="s">
        <v>112</v>
      </c>
      <c r="E38" s="85" t="s">
        <v>152</v>
      </c>
      <c r="F38" s="84">
        <v>19843</v>
      </c>
      <c r="G38" s="103">
        <f>$A$8*60</f>
        <v>17007.899999999998</v>
      </c>
      <c r="H38" s="11">
        <v>1</v>
      </c>
      <c r="I38" s="7">
        <v>1</v>
      </c>
      <c r="J38" s="1">
        <v>4</v>
      </c>
    </row>
    <row r="39" spans="1:10" ht="20.100000000000001" customHeight="1" x14ac:dyDescent="0.3">
      <c r="A39" s="36"/>
      <c r="B39" s="56"/>
      <c r="C39" s="41"/>
      <c r="D39" s="27" t="s">
        <v>76</v>
      </c>
      <c r="E39" s="85" t="s">
        <v>76</v>
      </c>
      <c r="F39" s="84">
        <v>3402</v>
      </c>
      <c r="G39" s="103">
        <f>$A$8*12</f>
        <v>3401.58</v>
      </c>
      <c r="H39" s="11">
        <v>1</v>
      </c>
      <c r="I39" s="7">
        <v>1</v>
      </c>
      <c r="J39" s="1">
        <v>5</v>
      </c>
    </row>
    <row r="40" spans="1:10" ht="20.100000000000001" customHeight="1" x14ac:dyDescent="0.3">
      <c r="A40" s="36"/>
      <c r="B40" s="56"/>
      <c r="C40" s="41"/>
      <c r="D40" s="27" t="s">
        <v>82</v>
      </c>
      <c r="E40" s="85" t="s">
        <v>153</v>
      </c>
      <c r="F40" s="84" t="s">
        <v>154</v>
      </c>
      <c r="G40" s="101" t="s">
        <v>154</v>
      </c>
      <c r="H40" s="11">
        <v>2</v>
      </c>
      <c r="I40" s="7">
        <v>2</v>
      </c>
      <c r="J40" s="1">
        <v>6</v>
      </c>
    </row>
    <row r="41" spans="1:10" ht="20.100000000000001" customHeight="1" x14ac:dyDescent="0.3">
      <c r="A41" s="36"/>
      <c r="B41" s="56"/>
      <c r="C41" s="41"/>
      <c r="D41" s="27" t="s">
        <v>108</v>
      </c>
      <c r="E41" s="85" t="s">
        <v>155</v>
      </c>
      <c r="F41" s="90">
        <v>50</v>
      </c>
      <c r="G41" s="13">
        <v>20</v>
      </c>
      <c r="H41" s="11">
        <v>1</v>
      </c>
      <c r="I41" s="7">
        <v>1</v>
      </c>
      <c r="J41" s="1">
        <v>7</v>
      </c>
    </row>
    <row r="42" spans="1:10" ht="20.100000000000001" customHeight="1" x14ac:dyDescent="0.3">
      <c r="A42" s="36"/>
      <c r="B42" s="56"/>
      <c r="C42" s="41"/>
      <c r="D42" s="28" t="s">
        <v>101</v>
      </c>
      <c r="E42" s="91" t="s">
        <v>156</v>
      </c>
      <c r="F42" s="84">
        <v>8112112</v>
      </c>
      <c r="G42" s="100">
        <v>12704995</v>
      </c>
      <c r="H42" s="11">
        <v>2</v>
      </c>
      <c r="I42" s="7">
        <v>2</v>
      </c>
      <c r="J42" s="1">
        <v>8</v>
      </c>
    </row>
    <row r="43" spans="1:10" ht="20.100000000000001" customHeight="1" x14ac:dyDescent="0.3">
      <c r="A43" s="36"/>
      <c r="B43" s="56"/>
      <c r="C43" s="41"/>
      <c r="D43" s="27" t="s">
        <v>51</v>
      </c>
      <c r="E43" s="85" t="s">
        <v>51</v>
      </c>
      <c r="F43" s="92" t="s">
        <v>159</v>
      </c>
      <c r="G43" s="104" t="s">
        <v>159</v>
      </c>
      <c r="H43" s="11">
        <v>1</v>
      </c>
      <c r="I43" s="7">
        <v>1</v>
      </c>
      <c r="J43" s="1">
        <v>9</v>
      </c>
    </row>
    <row r="44" spans="1:10" ht="20.100000000000001" customHeight="1" x14ac:dyDescent="0.3">
      <c r="A44" s="36"/>
      <c r="B44" s="56"/>
      <c r="C44" s="41"/>
      <c r="D44" s="27" t="s">
        <v>61</v>
      </c>
      <c r="E44" s="85" t="s">
        <v>61</v>
      </c>
      <c r="F44" s="90" t="s">
        <v>145</v>
      </c>
      <c r="G44" s="13" t="s">
        <v>173</v>
      </c>
      <c r="H44" s="11">
        <v>1</v>
      </c>
      <c r="I44" s="7">
        <v>1</v>
      </c>
      <c r="J44" s="1">
        <v>10</v>
      </c>
    </row>
    <row r="45" spans="1:10" ht="20.100000000000001" customHeight="1" x14ac:dyDescent="0.3">
      <c r="A45" s="36"/>
      <c r="B45" s="56"/>
      <c r="C45" s="41"/>
      <c r="D45" s="27" t="s">
        <v>92</v>
      </c>
      <c r="E45" s="85" t="s">
        <v>157</v>
      </c>
      <c r="F45" s="90" t="s">
        <v>158</v>
      </c>
      <c r="G45" s="13" t="s">
        <v>171</v>
      </c>
      <c r="H45" s="11">
        <v>1</v>
      </c>
      <c r="I45" s="7">
        <v>1</v>
      </c>
      <c r="J45" s="1">
        <v>11</v>
      </c>
    </row>
    <row r="46" spans="1:10" ht="20.100000000000001" customHeight="1" x14ac:dyDescent="0.3">
      <c r="A46" s="36"/>
      <c r="B46" s="56"/>
      <c r="C46" s="41"/>
      <c r="D46" s="19" t="s">
        <v>77</v>
      </c>
      <c r="E46" s="85" t="s">
        <v>77</v>
      </c>
      <c r="F46" s="92" t="s">
        <v>159</v>
      </c>
      <c r="G46" s="104" t="s">
        <v>159</v>
      </c>
      <c r="H46" s="11">
        <v>1</v>
      </c>
      <c r="I46" s="7">
        <v>1</v>
      </c>
      <c r="J46" s="1">
        <v>12</v>
      </c>
    </row>
    <row r="47" spans="1:10" ht="20.100000000000001" customHeight="1" x14ac:dyDescent="0.3">
      <c r="A47" s="36"/>
      <c r="B47" s="56"/>
      <c r="C47" s="41"/>
      <c r="D47" s="19" t="s">
        <v>78</v>
      </c>
      <c r="E47" s="85" t="s">
        <v>78</v>
      </c>
      <c r="F47" s="90" t="s">
        <v>145</v>
      </c>
      <c r="G47" s="13" t="s">
        <v>173</v>
      </c>
      <c r="H47" s="11">
        <v>1</v>
      </c>
      <c r="I47" s="7">
        <v>1</v>
      </c>
      <c r="J47" s="1">
        <v>13</v>
      </c>
    </row>
    <row r="48" spans="1:10" ht="20.100000000000001" customHeight="1" x14ac:dyDescent="0.3">
      <c r="A48" s="36"/>
      <c r="B48" s="43" t="s">
        <v>31</v>
      </c>
      <c r="C48" s="45" t="s">
        <v>124</v>
      </c>
      <c r="D48" s="46"/>
      <c r="E48" s="82"/>
      <c r="F48" s="90"/>
      <c r="G48" s="13"/>
      <c r="H48" s="11">
        <v>2</v>
      </c>
      <c r="I48" s="7">
        <v>2</v>
      </c>
      <c r="J48" s="1">
        <v>14</v>
      </c>
    </row>
    <row r="49" spans="1:10" ht="20.100000000000001" customHeight="1" x14ac:dyDescent="0.3">
      <c r="A49" s="36"/>
      <c r="B49" s="44"/>
      <c r="C49" s="45" t="s">
        <v>99</v>
      </c>
      <c r="D49" s="46"/>
      <c r="E49" s="82"/>
      <c r="F49" s="90">
        <v>9921</v>
      </c>
      <c r="G49" s="103">
        <f>$A$8*35</f>
        <v>9921.2749999999996</v>
      </c>
      <c r="H49" s="11">
        <v>2</v>
      </c>
      <c r="I49" s="7">
        <v>2</v>
      </c>
      <c r="J49" s="1">
        <v>15</v>
      </c>
    </row>
    <row r="50" spans="1:10" ht="20.100000000000001" customHeight="1" x14ac:dyDescent="0.3">
      <c r="A50" s="36"/>
      <c r="B50" s="44"/>
      <c r="C50" s="45" t="s">
        <v>93</v>
      </c>
      <c r="D50" s="46"/>
      <c r="E50" s="82"/>
      <c r="F50" s="90">
        <v>9921</v>
      </c>
      <c r="G50" s="103">
        <f>$A$8*30</f>
        <v>8503.9499999999989</v>
      </c>
      <c r="H50" s="11">
        <v>2</v>
      </c>
      <c r="I50" s="7">
        <v>2</v>
      </c>
      <c r="J50" s="1">
        <v>16</v>
      </c>
    </row>
    <row r="51" spans="1:10" ht="20.100000000000001" customHeight="1" x14ac:dyDescent="0.3">
      <c r="A51" s="36"/>
      <c r="B51" s="44"/>
      <c r="C51" s="45" t="s">
        <v>79</v>
      </c>
      <c r="D51" s="46"/>
      <c r="E51" s="82"/>
      <c r="F51" s="90">
        <v>0</v>
      </c>
      <c r="G51" s="13">
        <v>0</v>
      </c>
      <c r="H51" s="11">
        <v>2</v>
      </c>
      <c r="I51" s="7">
        <v>2</v>
      </c>
      <c r="J51" s="1">
        <v>17</v>
      </c>
    </row>
    <row r="52" spans="1:10" ht="20.100000000000001" customHeight="1" x14ac:dyDescent="0.3">
      <c r="A52" s="36"/>
      <c r="B52" s="49"/>
      <c r="C52" s="45" t="s">
        <v>83</v>
      </c>
      <c r="D52" s="46"/>
      <c r="E52" s="82"/>
      <c r="F52" s="90">
        <v>6800</v>
      </c>
      <c r="G52" s="13">
        <v>6800</v>
      </c>
      <c r="H52" s="11">
        <v>2</v>
      </c>
      <c r="I52" s="7">
        <v>2</v>
      </c>
      <c r="J52" s="1">
        <v>18</v>
      </c>
    </row>
    <row r="53" spans="1:10" ht="20.100000000000001" customHeight="1" x14ac:dyDescent="0.3">
      <c r="A53" s="36"/>
      <c r="B53" s="76" t="s">
        <v>16</v>
      </c>
      <c r="C53" s="40" t="s">
        <v>121</v>
      </c>
      <c r="D53" s="21" t="s">
        <v>97</v>
      </c>
      <c r="E53" s="93" t="s">
        <v>146</v>
      </c>
      <c r="F53" s="84" t="s">
        <v>160</v>
      </c>
      <c r="G53" s="13" t="s">
        <v>177</v>
      </c>
      <c r="H53" s="6">
        <v>1</v>
      </c>
      <c r="I53" s="10">
        <v>1</v>
      </c>
      <c r="J53" s="1">
        <v>19</v>
      </c>
    </row>
    <row r="54" spans="1:10" ht="20.100000000000001" customHeight="1" x14ac:dyDescent="0.3">
      <c r="A54" s="36"/>
      <c r="B54" s="76"/>
      <c r="C54" s="41"/>
      <c r="D54" s="21" t="s">
        <v>64</v>
      </c>
      <c r="E54" s="93" t="s">
        <v>64</v>
      </c>
      <c r="F54" s="84">
        <v>1200</v>
      </c>
      <c r="G54" s="13">
        <v>1200</v>
      </c>
      <c r="H54" s="6">
        <v>1</v>
      </c>
      <c r="I54" s="10">
        <v>1</v>
      </c>
      <c r="J54" s="1">
        <v>20</v>
      </c>
    </row>
    <row r="55" spans="1:10" ht="20.100000000000001" customHeight="1" x14ac:dyDescent="0.3">
      <c r="A55" s="36"/>
      <c r="B55" s="76"/>
      <c r="C55" s="42"/>
      <c r="D55" s="21" t="s">
        <v>39</v>
      </c>
      <c r="E55" s="93" t="s">
        <v>28</v>
      </c>
      <c r="F55" s="84" t="s">
        <v>137</v>
      </c>
      <c r="G55" s="13" t="s">
        <v>137</v>
      </c>
      <c r="H55" s="6">
        <v>1</v>
      </c>
      <c r="I55" s="10">
        <v>1</v>
      </c>
      <c r="J55" s="1">
        <v>21</v>
      </c>
    </row>
    <row r="56" spans="1:10" ht="20.100000000000001" customHeight="1" x14ac:dyDescent="0.3">
      <c r="A56" s="36"/>
      <c r="B56" s="76"/>
      <c r="C56" s="40" t="s">
        <v>122</v>
      </c>
      <c r="D56" s="21" t="s">
        <v>97</v>
      </c>
      <c r="E56" s="93" t="s">
        <v>146</v>
      </c>
      <c r="F56" s="84" t="s">
        <v>160</v>
      </c>
      <c r="G56" s="13" t="s">
        <v>177</v>
      </c>
      <c r="H56" s="6">
        <v>1</v>
      </c>
      <c r="I56" s="10">
        <v>1</v>
      </c>
      <c r="J56" s="1">
        <v>22</v>
      </c>
    </row>
    <row r="57" spans="1:10" ht="20.100000000000001" customHeight="1" x14ac:dyDescent="0.3">
      <c r="A57" s="36"/>
      <c r="B57" s="76"/>
      <c r="C57" s="41"/>
      <c r="D57" s="21" t="s">
        <v>64</v>
      </c>
      <c r="E57" s="93" t="s">
        <v>64</v>
      </c>
      <c r="F57" s="84">
        <v>1200</v>
      </c>
      <c r="G57" s="13">
        <v>1200</v>
      </c>
      <c r="H57" s="6">
        <v>1</v>
      </c>
      <c r="I57" s="10">
        <v>1</v>
      </c>
      <c r="J57" s="1">
        <v>23</v>
      </c>
    </row>
    <row r="58" spans="1:10" ht="20.100000000000001" customHeight="1" x14ac:dyDescent="0.3">
      <c r="A58" s="36"/>
      <c r="B58" s="76"/>
      <c r="C58" s="42"/>
      <c r="D58" s="21" t="s">
        <v>28</v>
      </c>
      <c r="E58" s="93" t="s">
        <v>28</v>
      </c>
      <c r="F58" s="84" t="s">
        <v>137</v>
      </c>
      <c r="G58" s="13" t="s">
        <v>137</v>
      </c>
      <c r="H58" s="6">
        <v>1</v>
      </c>
      <c r="I58" s="10">
        <v>1</v>
      </c>
      <c r="J58" s="1">
        <v>24</v>
      </c>
    </row>
    <row r="59" spans="1:10" ht="20.100000000000001" customHeight="1" x14ac:dyDescent="0.3">
      <c r="A59" s="36"/>
      <c r="B59" s="43" t="s">
        <v>32</v>
      </c>
      <c r="C59" s="71" t="s">
        <v>127</v>
      </c>
      <c r="D59" s="22" t="s">
        <v>34</v>
      </c>
      <c r="E59" s="94" t="s">
        <v>34</v>
      </c>
      <c r="F59" s="84"/>
      <c r="G59" s="13"/>
      <c r="H59" s="6">
        <v>3</v>
      </c>
      <c r="I59" s="10">
        <v>3</v>
      </c>
      <c r="J59" s="1">
        <v>25</v>
      </c>
    </row>
    <row r="60" spans="1:10" ht="20.100000000000001" customHeight="1" x14ac:dyDescent="0.3">
      <c r="A60" s="36"/>
      <c r="B60" s="44"/>
      <c r="C60" s="72"/>
      <c r="D60" s="22" t="s">
        <v>98</v>
      </c>
      <c r="E60" s="94" t="s">
        <v>161</v>
      </c>
      <c r="F60" s="84" t="s">
        <v>148</v>
      </c>
      <c r="G60" s="13" t="s">
        <v>160</v>
      </c>
      <c r="H60" s="6">
        <v>2</v>
      </c>
      <c r="I60" s="10">
        <v>2</v>
      </c>
      <c r="J60" s="1">
        <v>26</v>
      </c>
    </row>
    <row r="61" spans="1:10" ht="20.100000000000001" customHeight="1" x14ac:dyDescent="0.3">
      <c r="A61" s="36"/>
      <c r="B61" s="49"/>
      <c r="C61" s="73"/>
      <c r="D61" s="22" t="s">
        <v>35</v>
      </c>
      <c r="E61" s="94" t="s">
        <v>35</v>
      </c>
      <c r="F61" s="84">
        <v>900</v>
      </c>
      <c r="G61" s="13">
        <v>900</v>
      </c>
      <c r="H61" s="6">
        <v>2</v>
      </c>
      <c r="I61" s="10">
        <v>2</v>
      </c>
      <c r="J61" s="1">
        <v>27</v>
      </c>
    </row>
    <row r="62" spans="1:10" ht="20.100000000000001" customHeight="1" x14ac:dyDescent="0.3">
      <c r="A62" s="36"/>
      <c r="B62" s="5" t="s">
        <v>15</v>
      </c>
      <c r="C62" s="74" t="s">
        <v>104</v>
      </c>
      <c r="D62" s="75"/>
      <c r="E62" s="82"/>
      <c r="F62" s="84" t="s">
        <v>52</v>
      </c>
      <c r="G62" s="13" t="s">
        <v>52</v>
      </c>
      <c r="H62" s="6">
        <v>10</v>
      </c>
      <c r="I62" s="10">
        <v>10</v>
      </c>
      <c r="J62" s="1">
        <v>28</v>
      </c>
    </row>
    <row r="63" spans="1:10" ht="20.100000000000001" customHeight="1" x14ac:dyDescent="0.3">
      <c r="A63" s="36"/>
      <c r="B63" s="43" t="s">
        <v>33</v>
      </c>
      <c r="C63" s="23" t="s">
        <v>125</v>
      </c>
      <c r="D63" s="22" t="s">
        <v>105</v>
      </c>
      <c r="E63" s="94" t="s">
        <v>162</v>
      </c>
      <c r="F63" s="84"/>
      <c r="G63" s="13" t="s">
        <v>178</v>
      </c>
      <c r="H63" s="6">
        <v>2</v>
      </c>
      <c r="I63" s="10">
        <v>2</v>
      </c>
      <c r="J63" s="1">
        <v>29</v>
      </c>
    </row>
    <row r="64" spans="1:10" ht="20.100000000000001" customHeight="1" x14ac:dyDescent="0.3">
      <c r="A64" s="36"/>
      <c r="B64" s="49"/>
      <c r="C64" s="23" t="s">
        <v>123</v>
      </c>
      <c r="D64" s="22" t="s">
        <v>106</v>
      </c>
      <c r="E64" s="94" t="s">
        <v>163</v>
      </c>
      <c r="F64" s="84"/>
      <c r="G64" s="13" t="s">
        <v>179</v>
      </c>
      <c r="H64" s="6">
        <v>2</v>
      </c>
      <c r="I64" s="10">
        <v>2</v>
      </c>
      <c r="J64" s="1">
        <v>30</v>
      </c>
    </row>
    <row r="65" spans="1:10" ht="20.100000000000001" customHeight="1" x14ac:dyDescent="0.3">
      <c r="A65" s="36"/>
      <c r="B65" s="43" t="s">
        <v>43</v>
      </c>
      <c r="C65" s="64" t="s">
        <v>180</v>
      </c>
      <c r="D65" s="24" t="s">
        <v>100</v>
      </c>
      <c r="E65" s="91" t="s">
        <v>111</v>
      </c>
      <c r="F65" s="84" t="s">
        <v>164</v>
      </c>
      <c r="G65" s="13" t="s">
        <v>177</v>
      </c>
      <c r="H65" s="6">
        <v>1</v>
      </c>
      <c r="I65" s="10">
        <v>1</v>
      </c>
      <c r="J65" s="1">
        <v>31</v>
      </c>
    </row>
    <row r="66" spans="1:10" ht="20.100000000000001" customHeight="1" x14ac:dyDescent="0.3">
      <c r="A66" s="36"/>
      <c r="B66" s="44"/>
      <c r="C66" s="65"/>
      <c r="D66" s="24" t="s">
        <v>84</v>
      </c>
      <c r="E66" s="91" t="s">
        <v>64</v>
      </c>
      <c r="F66" s="84">
        <v>1200</v>
      </c>
      <c r="G66" s="13">
        <v>1200</v>
      </c>
      <c r="H66" s="6">
        <v>1</v>
      </c>
      <c r="I66" s="10">
        <v>1</v>
      </c>
      <c r="J66" s="1">
        <v>32</v>
      </c>
    </row>
    <row r="67" spans="1:10" ht="20.100000000000001" customHeight="1" x14ac:dyDescent="0.3">
      <c r="A67" s="36"/>
      <c r="B67" s="44"/>
      <c r="C67" s="65"/>
      <c r="D67" s="24" t="s">
        <v>69</v>
      </c>
      <c r="E67" s="91" t="s">
        <v>28</v>
      </c>
      <c r="F67" s="84" t="s">
        <v>137</v>
      </c>
      <c r="G67" s="13" t="s">
        <v>137</v>
      </c>
      <c r="H67" s="6">
        <v>1</v>
      </c>
      <c r="I67" s="10">
        <v>1</v>
      </c>
      <c r="J67" s="1">
        <v>33</v>
      </c>
    </row>
    <row r="68" spans="1:10" ht="20.100000000000001" customHeight="1" x14ac:dyDescent="0.3">
      <c r="A68" s="36"/>
      <c r="B68" s="44"/>
      <c r="C68" s="66"/>
      <c r="D68" s="24" t="s">
        <v>68</v>
      </c>
      <c r="E68" s="91" t="s">
        <v>68</v>
      </c>
      <c r="F68" s="84" t="s">
        <v>145</v>
      </c>
      <c r="G68" s="13" t="s">
        <v>173</v>
      </c>
      <c r="H68" s="6">
        <v>1</v>
      </c>
      <c r="I68" s="10">
        <v>1</v>
      </c>
      <c r="J68" s="1">
        <v>34</v>
      </c>
    </row>
    <row r="69" spans="1:10" ht="20.100000000000001" customHeight="1" x14ac:dyDescent="0.3">
      <c r="A69" s="36"/>
      <c r="B69" s="44"/>
      <c r="C69" s="64" t="s">
        <v>57</v>
      </c>
      <c r="D69" s="25" t="s">
        <v>102</v>
      </c>
      <c r="E69" s="95" t="s">
        <v>165</v>
      </c>
      <c r="F69" s="84">
        <v>14002901</v>
      </c>
      <c r="G69" s="100">
        <v>3644265</v>
      </c>
      <c r="H69" s="6">
        <v>2</v>
      </c>
      <c r="I69" s="10">
        <v>2</v>
      </c>
      <c r="J69" s="1">
        <v>35</v>
      </c>
    </row>
    <row r="70" spans="1:10" ht="20.100000000000001" customHeight="1" x14ac:dyDescent="0.3">
      <c r="A70" s="36"/>
      <c r="B70" s="44"/>
      <c r="C70" s="66"/>
      <c r="D70" s="25" t="s">
        <v>62</v>
      </c>
      <c r="E70" s="95" t="s">
        <v>62</v>
      </c>
      <c r="F70" s="84" t="s">
        <v>137</v>
      </c>
      <c r="G70" s="13" t="s">
        <v>137</v>
      </c>
      <c r="H70" s="6">
        <v>2</v>
      </c>
      <c r="I70" s="10">
        <v>2</v>
      </c>
      <c r="J70" s="1">
        <v>36</v>
      </c>
    </row>
    <row r="71" spans="1:10" ht="20.100000000000001" customHeight="1" x14ac:dyDescent="0.3">
      <c r="A71" s="36"/>
      <c r="B71" s="44"/>
      <c r="C71" s="24" t="s">
        <v>58</v>
      </c>
      <c r="D71" s="24" t="s">
        <v>56</v>
      </c>
      <c r="E71" s="91" t="s">
        <v>56</v>
      </c>
      <c r="F71" s="84"/>
      <c r="G71" s="13"/>
      <c r="H71" s="6">
        <v>2</v>
      </c>
      <c r="I71" s="10">
        <v>2</v>
      </c>
      <c r="J71" s="1">
        <v>37</v>
      </c>
    </row>
    <row r="72" spans="1:10" ht="20.100000000000001" customHeight="1" x14ac:dyDescent="0.3">
      <c r="A72" s="36"/>
      <c r="B72" s="44"/>
      <c r="C72" s="64" t="s">
        <v>66</v>
      </c>
      <c r="D72" s="24" t="s">
        <v>74</v>
      </c>
      <c r="E72" s="91" t="s">
        <v>166</v>
      </c>
      <c r="F72" s="84" t="s">
        <v>167</v>
      </c>
      <c r="G72" s="13" t="s">
        <v>148</v>
      </c>
      <c r="H72" s="6">
        <v>2</v>
      </c>
      <c r="I72" s="10">
        <v>2</v>
      </c>
      <c r="J72" s="1">
        <v>38</v>
      </c>
    </row>
    <row r="73" spans="1:10" ht="20.100000000000001" customHeight="1" x14ac:dyDescent="0.3">
      <c r="A73" s="36"/>
      <c r="B73" s="44"/>
      <c r="C73" s="65"/>
      <c r="D73" s="24" t="s">
        <v>40</v>
      </c>
      <c r="E73" s="91" t="s">
        <v>40</v>
      </c>
      <c r="F73" s="84">
        <v>1000</v>
      </c>
      <c r="G73" s="13">
        <v>1000</v>
      </c>
      <c r="H73" s="6">
        <v>2</v>
      </c>
      <c r="I73" s="10">
        <v>2</v>
      </c>
      <c r="J73" s="1">
        <v>39</v>
      </c>
    </row>
    <row r="74" spans="1:10" ht="20.100000000000001" customHeight="1" x14ac:dyDescent="0.3">
      <c r="A74" s="36"/>
      <c r="B74" s="49"/>
      <c r="C74" s="66"/>
      <c r="D74" s="24" t="s">
        <v>21</v>
      </c>
      <c r="E74" s="91" t="s">
        <v>21</v>
      </c>
      <c r="F74" s="84" t="s">
        <v>145</v>
      </c>
      <c r="G74" s="13" t="s">
        <v>172</v>
      </c>
      <c r="H74" s="6">
        <v>2</v>
      </c>
      <c r="I74" s="10">
        <v>2</v>
      </c>
      <c r="J74" s="1">
        <v>40</v>
      </c>
    </row>
    <row r="75" spans="1:10" ht="20.100000000000001" customHeight="1" x14ac:dyDescent="0.3">
      <c r="A75" s="36"/>
      <c r="B75" s="43" t="s">
        <v>41</v>
      </c>
      <c r="C75" s="74" t="s">
        <v>110</v>
      </c>
      <c r="D75" s="75"/>
      <c r="E75" s="82"/>
      <c r="F75" s="84"/>
      <c r="G75" s="13"/>
      <c r="H75" s="6">
        <v>3</v>
      </c>
      <c r="I75" s="10">
        <v>3</v>
      </c>
      <c r="J75" s="1">
        <v>41</v>
      </c>
    </row>
    <row r="76" spans="1:10" ht="20.100000000000001" customHeight="1" x14ac:dyDescent="0.3">
      <c r="A76" s="36"/>
      <c r="B76" s="44"/>
      <c r="C76" s="74" t="s">
        <v>42</v>
      </c>
      <c r="D76" s="75"/>
      <c r="E76" s="82"/>
      <c r="F76" s="84">
        <v>22677</v>
      </c>
      <c r="G76" s="103">
        <f>$A$8*80</f>
        <v>22677.199999999997</v>
      </c>
      <c r="H76" s="6">
        <v>2</v>
      </c>
      <c r="I76" s="10">
        <v>2</v>
      </c>
      <c r="J76" s="1">
        <v>42</v>
      </c>
    </row>
    <row r="77" spans="1:10" ht="20.100000000000001" customHeight="1" x14ac:dyDescent="0.3">
      <c r="A77" s="36"/>
      <c r="B77" s="44"/>
      <c r="C77" s="74" t="s">
        <v>85</v>
      </c>
      <c r="D77" s="75"/>
      <c r="E77" s="82"/>
      <c r="F77" s="84">
        <v>25511</v>
      </c>
      <c r="G77" s="103">
        <f>$A$8*90</f>
        <v>25511.85</v>
      </c>
      <c r="H77" s="6">
        <v>2</v>
      </c>
      <c r="I77" s="10">
        <v>2</v>
      </c>
      <c r="J77" s="1">
        <v>43</v>
      </c>
    </row>
    <row r="78" spans="1:10" ht="20.100000000000001" customHeight="1" x14ac:dyDescent="0.3">
      <c r="A78" s="36"/>
      <c r="B78" s="44"/>
      <c r="C78" s="69" t="s">
        <v>126</v>
      </c>
      <c r="D78" s="28" t="s">
        <v>111</v>
      </c>
      <c r="E78" s="91" t="s">
        <v>132</v>
      </c>
      <c r="F78" s="84" t="s">
        <v>133</v>
      </c>
      <c r="G78" s="13" t="s">
        <v>164</v>
      </c>
      <c r="H78" s="6">
        <v>2</v>
      </c>
      <c r="I78" s="10">
        <v>2</v>
      </c>
      <c r="J78" s="1">
        <v>44</v>
      </c>
    </row>
    <row r="79" spans="1:10" ht="20.100000000000001" customHeight="1" x14ac:dyDescent="0.3">
      <c r="A79" s="36"/>
      <c r="B79" s="44"/>
      <c r="C79" s="70"/>
      <c r="D79" s="28" t="s">
        <v>86</v>
      </c>
      <c r="E79" s="91" t="s">
        <v>64</v>
      </c>
      <c r="F79" s="84">
        <v>1200</v>
      </c>
      <c r="G79" s="13">
        <v>1300</v>
      </c>
      <c r="H79" s="6">
        <v>2</v>
      </c>
      <c r="I79" s="10">
        <v>2</v>
      </c>
      <c r="J79" s="1">
        <v>45</v>
      </c>
    </row>
    <row r="80" spans="1:10" ht="20.100000000000001" customHeight="1" x14ac:dyDescent="0.3">
      <c r="A80" s="36"/>
      <c r="B80" s="44"/>
      <c r="C80" s="70"/>
      <c r="D80" s="28" t="s">
        <v>28</v>
      </c>
      <c r="E80" s="91" t="s">
        <v>28</v>
      </c>
      <c r="F80" s="84" t="s">
        <v>168</v>
      </c>
      <c r="G80" s="13" t="s">
        <v>137</v>
      </c>
      <c r="H80" s="6">
        <v>2</v>
      </c>
      <c r="I80" s="10">
        <v>2</v>
      </c>
      <c r="J80" s="1">
        <v>46</v>
      </c>
    </row>
    <row r="81" spans="1:10" ht="20.100000000000001" customHeight="1" x14ac:dyDescent="0.3">
      <c r="A81" s="36"/>
      <c r="B81" s="44"/>
      <c r="C81" s="64" t="s">
        <v>44</v>
      </c>
      <c r="D81" s="26" t="s">
        <v>81</v>
      </c>
      <c r="E81" s="94" t="s">
        <v>169</v>
      </c>
      <c r="F81" s="84" t="s">
        <v>158</v>
      </c>
      <c r="G81" s="13" t="s">
        <v>139</v>
      </c>
      <c r="H81" s="6">
        <v>2</v>
      </c>
      <c r="I81" s="10">
        <v>2</v>
      </c>
      <c r="J81" s="1">
        <v>47</v>
      </c>
    </row>
    <row r="82" spans="1:10" ht="20.100000000000001" customHeight="1" x14ac:dyDescent="0.3">
      <c r="A82" s="36"/>
      <c r="B82" s="44"/>
      <c r="C82" s="65"/>
      <c r="D82" s="26" t="s">
        <v>53</v>
      </c>
      <c r="E82" s="94" t="s">
        <v>53</v>
      </c>
      <c r="F82" s="84">
        <v>900</v>
      </c>
      <c r="G82" s="13">
        <v>900</v>
      </c>
      <c r="H82" s="6">
        <v>2</v>
      </c>
      <c r="I82" s="10">
        <v>2</v>
      </c>
      <c r="J82" s="1">
        <v>48</v>
      </c>
    </row>
    <row r="83" spans="1:10" ht="20.100000000000001" customHeight="1" x14ac:dyDescent="0.3">
      <c r="A83" s="36"/>
      <c r="B83" s="44"/>
      <c r="C83" s="66"/>
      <c r="D83" s="26" t="s">
        <v>47</v>
      </c>
      <c r="E83" s="94" t="s">
        <v>47</v>
      </c>
      <c r="F83" s="84" t="s">
        <v>138</v>
      </c>
      <c r="G83" s="13" t="s">
        <v>138</v>
      </c>
      <c r="H83" s="6">
        <v>2</v>
      </c>
      <c r="I83" s="10">
        <v>2</v>
      </c>
      <c r="J83" s="1">
        <v>49</v>
      </c>
    </row>
    <row r="84" spans="1:10" ht="20.100000000000001" customHeight="1" x14ac:dyDescent="0.3">
      <c r="A84" s="36"/>
      <c r="B84" s="44"/>
      <c r="C84" s="64" t="s">
        <v>45</v>
      </c>
      <c r="D84" s="26" t="s">
        <v>81</v>
      </c>
      <c r="E84" s="94" t="s">
        <v>169</v>
      </c>
      <c r="F84" s="84" t="s">
        <v>158</v>
      </c>
      <c r="G84" s="13" t="s">
        <v>139</v>
      </c>
      <c r="H84" s="6">
        <v>2</v>
      </c>
      <c r="I84" s="10">
        <v>2</v>
      </c>
      <c r="J84" s="1">
        <v>50</v>
      </c>
    </row>
    <row r="85" spans="1:10" ht="20.100000000000001" customHeight="1" x14ac:dyDescent="0.3">
      <c r="A85" s="36"/>
      <c r="B85" s="44"/>
      <c r="C85" s="65"/>
      <c r="D85" s="26" t="s">
        <v>53</v>
      </c>
      <c r="E85" s="94" t="s">
        <v>53</v>
      </c>
      <c r="F85" s="84">
        <v>900</v>
      </c>
      <c r="G85" s="13">
        <v>900</v>
      </c>
      <c r="H85" s="6">
        <v>2</v>
      </c>
      <c r="I85" s="10">
        <v>2</v>
      </c>
      <c r="J85" s="1">
        <v>51</v>
      </c>
    </row>
    <row r="86" spans="1:10" ht="20.100000000000001" customHeight="1" x14ac:dyDescent="0.3">
      <c r="A86" s="36"/>
      <c r="B86" s="44"/>
      <c r="C86" s="66"/>
      <c r="D86" s="26" t="s">
        <v>47</v>
      </c>
      <c r="E86" s="94" t="s">
        <v>47</v>
      </c>
      <c r="F86" s="84" t="s">
        <v>138</v>
      </c>
      <c r="G86" s="13" t="s">
        <v>138</v>
      </c>
      <c r="H86" s="6">
        <v>2</v>
      </c>
      <c r="I86" s="10">
        <v>2</v>
      </c>
      <c r="J86" s="1">
        <v>52</v>
      </c>
    </row>
    <row r="87" spans="1:10" ht="20.100000000000001" customHeight="1" x14ac:dyDescent="0.3">
      <c r="A87" s="36"/>
      <c r="B87" s="44"/>
      <c r="C87" s="64" t="s">
        <v>46</v>
      </c>
      <c r="D87" s="26" t="s">
        <v>81</v>
      </c>
      <c r="E87" s="94" t="s">
        <v>169</v>
      </c>
      <c r="F87" s="84" t="s">
        <v>158</v>
      </c>
      <c r="G87" s="13" t="s">
        <v>139</v>
      </c>
      <c r="H87" s="6">
        <v>2</v>
      </c>
      <c r="I87" s="10">
        <v>2</v>
      </c>
      <c r="J87" s="1">
        <v>53</v>
      </c>
    </row>
    <row r="88" spans="1:10" ht="20.100000000000001" customHeight="1" x14ac:dyDescent="0.3">
      <c r="A88" s="36"/>
      <c r="B88" s="44"/>
      <c r="C88" s="65"/>
      <c r="D88" s="26" t="s">
        <v>53</v>
      </c>
      <c r="E88" s="94" t="s">
        <v>53</v>
      </c>
      <c r="F88" s="84">
        <v>900</v>
      </c>
      <c r="G88" s="13">
        <v>900</v>
      </c>
      <c r="H88" s="6">
        <v>2</v>
      </c>
      <c r="I88" s="10">
        <v>2</v>
      </c>
      <c r="J88" s="1">
        <v>54</v>
      </c>
    </row>
    <row r="89" spans="1:10" ht="20.100000000000001" customHeight="1" x14ac:dyDescent="0.3">
      <c r="A89" s="36"/>
      <c r="B89" s="49"/>
      <c r="C89" s="66"/>
      <c r="D89" s="26" t="s">
        <v>47</v>
      </c>
      <c r="E89" s="94" t="s">
        <v>47</v>
      </c>
      <c r="F89" s="84" t="s">
        <v>138</v>
      </c>
      <c r="G89" s="13" t="s">
        <v>138</v>
      </c>
      <c r="H89" s="6">
        <v>2</v>
      </c>
      <c r="I89" s="10">
        <v>2</v>
      </c>
      <c r="J89" s="1">
        <v>55</v>
      </c>
    </row>
    <row r="90" spans="1:10" ht="20.100000000000001" customHeight="1" x14ac:dyDescent="0.3">
      <c r="A90" s="30"/>
      <c r="B90" s="31"/>
      <c r="C90" s="31"/>
      <c r="D90" s="31"/>
      <c r="E90" s="31"/>
      <c r="F90" s="31"/>
      <c r="G90" s="32"/>
      <c r="H90" s="8">
        <f>SUM(H35:H89)</f>
        <v>106</v>
      </c>
      <c r="I90" s="9">
        <f>SUM(I35:I89)</f>
        <v>106</v>
      </c>
    </row>
    <row r="91" spans="1:10" ht="20.100000000000001" customHeight="1" thickBot="1" x14ac:dyDescent="0.35">
      <c r="A91" s="77" t="s">
        <v>13</v>
      </c>
      <c r="B91" s="78"/>
      <c r="C91" s="78"/>
      <c r="D91" s="78"/>
      <c r="E91" s="78"/>
      <c r="F91" s="78"/>
      <c r="G91" s="79"/>
      <c r="H91" s="14">
        <f>SUM(H8,H34,H90)</f>
        <v>200</v>
      </c>
      <c r="I91" s="18">
        <f>SUM(I8,I34,I90)</f>
        <v>200</v>
      </c>
    </row>
  </sheetData>
  <mergeCells count="61">
    <mergeCell ref="A91:G91"/>
    <mergeCell ref="B53:B58"/>
    <mergeCell ref="C56:C58"/>
    <mergeCell ref="B65:B74"/>
    <mergeCell ref="C77:D77"/>
    <mergeCell ref="C76:D76"/>
    <mergeCell ref="C75:D75"/>
    <mergeCell ref="C65:C68"/>
    <mergeCell ref="C69:C70"/>
    <mergeCell ref="A35:A89"/>
    <mergeCell ref="B48:B52"/>
    <mergeCell ref="C52:D52"/>
    <mergeCell ref="C51:D51"/>
    <mergeCell ref="C50:D50"/>
    <mergeCell ref="C49:D49"/>
    <mergeCell ref="C48:D48"/>
    <mergeCell ref="B59:B61"/>
    <mergeCell ref="C59:C61"/>
    <mergeCell ref="B63:B64"/>
    <mergeCell ref="C62:D62"/>
    <mergeCell ref="B36:B37"/>
    <mergeCell ref="B75:B89"/>
    <mergeCell ref="C72:C74"/>
    <mergeCell ref="C36:D36"/>
    <mergeCell ref="C78:C80"/>
    <mergeCell ref="C5:D5"/>
    <mergeCell ref="B29:B31"/>
    <mergeCell ref="B32:B33"/>
    <mergeCell ref="C53:C55"/>
    <mergeCell ref="C38:C47"/>
    <mergeCell ref="B38:B47"/>
    <mergeCell ref="C81:C83"/>
    <mergeCell ref="C84:C86"/>
    <mergeCell ref="C87:C89"/>
    <mergeCell ref="C35:D35"/>
    <mergeCell ref="C37:D37"/>
    <mergeCell ref="A34:G34"/>
    <mergeCell ref="C4:D4"/>
    <mergeCell ref="B3:D3"/>
    <mergeCell ref="C7:D7"/>
    <mergeCell ref="A8:G8"/>
    <mergeCell ref="B9:B15"/>
    <mergeCell ref="A9:A33"/>
    <mergeCell ref="C9:C15"/>
    <mergeCell ref="C29:C31"/>
    <mergeCell ref="A1:I1"/>
    <mergeCell ref="A90:G90"/>
    <mergeCell ref="A2:I2"/>
    <mergeCell ref="A4:A7"/>
    <mergeCell ref="C32:D32"/>
    <mergeCell ref="C26:C28"/>
    <mergeCell ref="C16:C17"/>
    <mergeCell ref="B16:B17"/>
    <mergeCell ref="C21:C22"/>
    <mergeCell ref="C18:D18"/>
    <mergeCell ref="C24:C25"/>
    <mergeCell ref="B19:B22"/>
    <mergeCell ref="B24:B28"/>
    <mergeCell ref="C19:C20"/>
    <mergeCell ref="C33:D33"/>
    <mergeCell ref="C6:D6"/>
  </mergeCells>
  <phoneticPr fontId="1" type="noConversion"/>
  <conditionalFormatting sqref="I5:I7 I9:I33 I35:I89">
    <cfRule type="expression" dxfId="3" priority="4">
      <formula>$H5&lt;&gt;$I5</formula>
    </cfRule>
  </conditionalFormatting>
  <conditionalFormatting sqref="I91">
    <cfRule type="cellIs" dxfId="2" priority="1" operator="between">
      <formula>150</formula>
      <formula>170</formula>
    </cfRule>
    <cfRule type="cellIs" dxfId="1" priority="2" operator="between">
      <formula>110</formula>
      <formula>130</formula>
    </cfRule>
    <cfRule type="cellIs" dxfId="0" priority="3" operator="between">
      <formula>70</formula>
      <formula>90</formula>
    </cfRule>
  </conditionalFormatting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2025-02-12T07:59:17Z</dcterms:modified>
</cp:coreProperties>
</file>